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0370" windowHeight="114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6" i="1" l="1"/>
  <c r="J156" i="1"/>
  <c r="I156" i="1"/>
  <c r="K183" i="1"/>
  <c r="J183" i="1"/>
  <c r="I183" i="1"/>
  <c r="K160" i="1"/>
  <c r="J160" i="1"/>
  <c r="I160" i="1"/>
  <c r="G148" i="1"/>
  <c r="H148" i="1"/>
  <c r="K148" i="1"/>
  <c r="J148" i="1"/>
  <c r="I148" i="1"/>
  <c r="I133" i="1"/>
  <c r="I106" i="1"/>
  <c r="K106" i="1"/>
  <c r="J106" i="1"/>
  <c r="K75" i="1"/>
  <c r="K63" i="1" l="1"/>
  <c r="J63" i="1"/>
  <c r="I63" i="1"/>
  <c r="K27" i="1"/>
  <c r="J27" i="1"/>
  <c r="I27" i="1"/>
  <c r="K11" i="1"/>
  <c r="J11" i="1"/>
  <c r="I11" i="1"/>
  <c r="G154" i="1" l="1"/>
  <c r="K158" i="1" l="1"/>
  <c r="J158" i="1"/>
  <c r="I158" i="1"/>
  <c r="H158" i="1"/>
  <c r="G158" i="1"/>
  <c r="H183" i="1" l="1"/>
  <c r="G183" i="1"/>
  <c r="H160" i="1"/>
  <c r="G160" i="1"/>
  <c r="H156" i="1"/>
  <c r="G156" i="1"/>
  <c r="K142" i="1" l="1"/>
  <c r="J142" i="1"/>
  <c r="I142" i="1"/>
  <c r="H142" i="1"/>
  <c r="G142" i="1"/>
  <c r="K140" i="1"/>
  <c r="J140" i="1"/>
  <c r="I140" i="1"/>
  <c r="H140" i="1"/>
  <c r="G140" i="1"/>
  <c r="G103" i="1"/>
  <c r="G58" i="1"/>
  <c r="H58" i="1"/>
  <c r="H11" i="1" l="1"/>
  <c r="K125" i="1" l="1"/>
  <c r="J126" i="1"/>
  <c r="J125" i="1" s="1"/>
  <c r="I126" i="1"/>
  <c r="I125" i="1" s="1"/>
  <c r="G126" i="1"/>
  <c r="G125" i="1" s="1"/>
  <c r="H198" i="1"/>
  <c r="G187" i="1"/>
  <c r="H187" i="1"/>
  <c r="H133" i="1"/>
  <c r="H106" i="1"/>
  <c r="H65" i="1" l="1"/>
  <c r="H44" i="1"/>
  <c r="G11" i="1"/>
  <c r="K196" i="1" l="1"/>
  <c r="J196" i="1"/>
  <c r="I196" i="1"/>
  <c r="H196" i="1"/>
  <c r="G196" i="1"/>
  <c r="K110" i="1"/>
  <c r="J110" i="1"/>
  <c r="I110" i="1"/>
  <c r="H110" i="1"/>
  <c r="G110" i="1"/>
  <c r="I112" i="1"/>
  <c r="K105" i="1"/>
  <c r="J105" i="1"/>
  <c r="I105" i="1"/>
  <c r="H105" i="1"/>
  <c r="K103" i="1"/>
  <c r="J103" i="1"/>
  <c r="I103" i="1"/>
  <c r="H103" i="1"/>
  <c r="J75" i="1" l="1"/>
  <c r="I75" i="1"/>
  <c r="H75" i="1"/>
  <c r="K70" i="1"/>
  <c r="K69" i="1" s="1"/>
  <c r="K68" i="1" s="1"/>
  <c r="J70" i="1"/>
  <c r="J69" i="1" s="1"/>
  <c r="J68" i="1" s="1"/>
  <c r="I70" i="1"/>
  <c r="I69" i="1" s="1"/>
  <c r="I68" i="1" s="1"/>
  <c r="H70" i="1"/>
  <c r="H69" i="1" s="1"/>
  <c r="H68" i="1" s="1"/>
  <c r="G198" i="1" l="1"/>
  <c r="G195" i="1" s="1"/>
  <c r="G152" i="1"/>
  <c r="K136" i="1"/>
  <c r="J136" i="1"/>
  <c r="I136" i="1"/>
  <c r="H136" i="1"/>
  <c r="G136" i="1"/>
  <c r="K115" i="1"/>
  <c r="K114" i="1" s="1"/>
  <c r="J115" i="1"/>
  <c r="J114" i="1" s="1"/>
  <c r="I115" i="1"/>
  <c r="I114" i="1" s="1"/>
  <c r="H115" i="1"/>
  <c r="H114" i="1" s="1"/>
  <c r="G115" i="1"/>
  <c r="G114" i="1" s="1"/>
  <c r="G106" i="1"/>
  <c r="G75" i="1" l="1"/>
  <c r="G70" i="1"/>
  <c r="G69" i="1" s="1"/>
  <c r="G68" i="1" s="1"/>
  <c r="G44" i="1" l="1"/>
  <c r="K195" i="1" l="1"/>
  <c r="K194" i="1" s="1"/>
  <c r="H195" i="1"/>
  <c r="H194" i="1" s="1"/>
  <c r="I195" i="1"/>
  <c r="I194" i="1" s="1"/>
  <c r="J195" i="1"/>
  <c r="J194" i="1" s="1"/>
  <c r="G194" i="1"/>
  <c r="K191" i="1"/>
  <c r="K190" i="1" s="1"/>
  <c r="H191" i="1"/>
  <c r="H190" i="1" s="1"/>
  <c r="I191" i="1"/>
  <c r="I190" i="1" s="1"/>
  <c r="J191" i="1"/>
  <c r="J190" i="1" s="1"/>
  <c r="G191" i="1"/>
  <c r="G190" i="1" s="1"/>
  <c r="G181" i="1"/>
  <c r="K185" i="1"/>
  <c r="H185" i="1"/>
  <c r="I185" i="1"/>
  <c r="J185" i="1"/>
  <c r="K187" i="1"/>
  <c r="I187" i="1"/>
  <c r="J187" i="1"/>
  <c r="G185" i="1"/>
  <c r="K181" i="1"/>
  <c r="K180" i="1" s="1"/>
  <c r="H181" i="1"/>
  <c r="H180" i="1" s="1"/>
  <c r="I181" i="1"/>
  <c r="J181" i="1"/>
  <c r="H174" i="1"/>
  <c r="I174" i="1"/>
  <c r="J174" i="1"/>
  <c r="G174" i="1"/>
  <c r="H176" i="1"/>
  <c r="I176" i="1"/>
  <c r="J176" i="1"/>
  <c r="G176" i="1"/>
  <c r="H178" i="1"/>
  <c r="I178" i="1"/>
  <c r="J178" i="1"/>
  <c r="G178" i="1"/>
  <c r="K178" i="1"/>
  <c r="K176" i="1"/>
  <c r="K174" i="1"/>
  <c r="K172" i="1"/>
  <c r="H172" i="1"/>
  <c r="I172" i="1"/>
  <c r="J172" i="1"/>
  <c r="G172" i="1"/>
  <c r="K169" i="1"/>
  <c r="K168" i="1" s="1"/>
  <c r="H169" i="1"/>
  <c r="H168" i="1" s="1"/>
  <c r="I169" i="1"/>
  <c r="I168" i="1" s="1"/>
  <c r="J169" i="1"/>
  <c r="J168" i="1" s="1"/>
  <c r="G169" i="1"/>
  <c r="G168" i="1" s="1"/>
  <c r="H138" i="1"/>
  <c r="I138" i="1"/>
  <c r="J138" i="1"/>
  <c r="H144" i="1"/>
  <c r="I144" i="1"/>
  <c r="J144" i="1"/>
  <c r="K144" i="1"/>
  <c r="K139" i="1" s="1"/>
  <c r="K146" i="1"/>
  <c r="H146" i="1"/>
  <c r="I146" i="1"/>
  <c r="J146" i="1"/>
  <c r="I150" i="1"/>
  <c r="K150" i="1"/>
  <c r="H150" i="1"/>
  <c r="J150" i="1"/>
  <c r="H152" i="1"/>
  <c r="I152" i="1"/>
  <c r="J152" i="1"/>
  <c r="K152" i="1"/>
  <c r="K154" i="1"/>
  <c r="H154" i="1"/>
  <c r="I154" i="1"/>
  <c r="J154" i="1"/>
  <c r="K163" i="1"/>
  <c r="K162" i="1" s="1"/>
  <c r="K135" i="1" s="1"/>
  <c r="H163" i="1"/>
  <c r="H162" i="1" s="1"/>
  <c r="I163" i="1"/>
  <c r="I162" i="1" s="1"/>
  <c r="I135" i="1" s="1"/>
  <c r="J163" i="1"/>
  <c r="J162" i="1" s="1"/>
  <c r="J135" i="1" s="1"/>
  <c r="G163" i="1"/>
  <c r="G162" i="1" s="1"/>
  <c r="G150" i="1"/>
  <c r="G146" i="1"/>
  <c r="G144" i="1"/>
  <c r="G138" i="1"/>
  <c r="G135" i="1" s="1"/>
  <c r="J133" i="1"/>
  <c r="I131" i="1"/>
  <c r="H131" i="1"/>
  <c r="K133" i="1"/>
  <c r="G133" i="1"/>
  <c r="G131" i="1"/>
  <c r="K122" i="1"/>
  <c r="K121" i="1" s="1"/>
  <c r="K112" i="1"/>
  <c r="K108" i="1"/>
  <c r="K101" i="1"/>
  <c r="K98" i="1"/>
  <c r="K95" i="1"/>
  <c r="K92" i="1"/>
  <c r="I180" i="1" l="1"/>
  <c r="H135" i="1"/>
  <c r="J180" i="1"/>
  <c r="G180" i="1"/>
  <c r="K167" i="1"/>
  <c r="K91" i="1"/>
  <c r="I167" i="1"/>
  <c r="J167" i="1"/>
  <c r="K130" i="1"/>
  <c r="H167" i="1"/>
  <c r="J130" i="1"/>
  <c r="I130" i="1"/>
  <c r="H130" i="1"/>
  <c r="G130" i="1"/>
  <c r="H122" i="1"/>
  <c r="H121" i="1" s="1"/>
  <c r="H119" i="1" s="1"/>
  <c r="H118" i="1" s="1"/>
  <c r="I122" i="1"/>
  <c r="I121" i="1" s="1"/>
  <c r="J122" i="1"/>
  <c r="J121" i="1" s="1"/>
  <c r="J119" i="1" s="1"/>
  <c r="J118" i="1" s="1"/>
  <c r="H112" i="1"/>
  <c r="J112" i="1"/>
  <c r="H108" i="1"/>
  <c r="I108" i="1"/>
  <c r="J108" i="1"/>
  <c r="H101" i="1"/>
  <c r="I101" i="1"/>
  <c r="J101" i="1"/>
  <c r="H98" i="1"/>
  <c r="I98" i="1"/>
  <c r="J98" i="1"/>
  <c r="H95" i="1"/>
  <c r="I95" i="1"/>
  <c r="J95" i="1"/>
  <c r="H92" i="1"/>
  <c r="I92" i="1"/>
  <c r="J92" i="1"/>
  <c r="G122" i="1"/>
  <c r="G121" i="1" s="1"/>
  <c r="G119" i="1" s="1"/>
  <c r="G118" i="1" s="1"/>
  <c r="G112" i="1"/>
  <c r="G108" i="1"/>
  <c r="G101" i="1"/>
  <c r="G98" i="1"/>
  <c r="G95" i="1"/>
  <c r="G92" i="1"/>
  <c r="K84" i="1"/>
  <c r="K83" i="1" s="1"/>
  <c r="H84" i="1"/>
  <c r="H83" i="1" s="1"/>
  <c r="I84" i="1"/>
  <c r="I83" i="1" s="1"/>
  <c r="J84" i="1"/>
  <c r="J83" i="1" s="1"/>
  <c r="K87" i="1"/>
  <c r="K86" i="1" s="1"/>
  <c r="H87" i="1"/>
  <c r="H86" i="1" s="1"/>
  <c r="I87" i="1"/>
  <c r="I86" i="1" s="1"/>
  <c r="J87" i="1"/>
  <c r="J86" i="1" s="1"/>
  <c r="G87" i="1"/>
  <c r="G86" i="1" s="1"/>
  <c r="G84" i="1"/>
  <c r="G83" i="1" s="1"/>
  <c r="H74" i="1"/>
  <c r="H73" i="1" s="1"/>
  <c r="H67" i="1" s="1"/>
  <c r="I74" i="1"/>
  <c r="I73" i="1" s="1"/>
  <c r="I67" i="1" s="1"/>
  <c r="J74" i="1"/>
  <c r="J73" i="1" s="1"/>
  <c r="J67" i="1" s="1"/>
  <c r="K74" i="1"/>
  <c r="K73" i="1" s="1"/>
  <c r="K67" i="1" s="1"/>
  <c r="G74" i="1"/>
  <c r="G73" i="1" s="1"/>
  <c r="G67" i="1" s="1"/>
  <c r="H63" i="1"/>
  <c r="I65" i="1"/>
  <c r="J65" i="1"/>
  <c r="G65" i="1"/>
  <c r="K58" i="1"/>
  <c r="K60" i="1"/>
  <c r="K65" i="1"/>
  <c r="H60" i="1"/>
  <c r="I60" i="1"/>
  <c r="J60" i="1"/>
  <c r="I58" i="1"/>
  <c r="J58" i="1"/>
  <c r="G63" i="1"/>
  <c r="G60" i="1"/>
  <c r="J54" i="1"/>
  <c r="J53" i="1" s="1"/>
  <c r="K54" i="1"/>
  <c r="K53" i="1" s="1"/>
  <c r="K51" i="1"/>
  <c r="K48" i="1"/>
  <c r="I48" i="1"/>
  <c r="H54" i="1"/>
  <c r="H53" i="1" s="1"/>
  <c r="I54" i="1"/>
  <c r="I53" i="1" s="1"/>
  <c r="H51" i="1"/>
  <c r="I51" i="1"/>
  <c r="J51" i="1"/>
  <c r="H48" i="1"/>
  <c r="J48" i="1"/>
  <c r="G54" i="1"/>
  <c r="G53" i="1" s="1"/>
  <c r="G48" i="1"/>
  <c r="G51" i="1"/>
  <c r="K42" i="1"/>
  <c r="K41" i="1" s="1"/>
  <c r="J42" i="1"/>
  <c r="J41" i="1" s="1"/>
  <c r="I44" i="1"/>
  <c r="I42" i="1"/>
  <c r="H42" i="1"/>
  <c r="G42" i="1"/>
  <c r="K39" i="1"/>
  <c r="J39" i="1"/>
  <c r="I39" i="1"/>
  <c r="H39" i="1"/>
  <c r="G39" i="1"/>
  <c r="K37" i="1"/>
  <c r="J37" i="1"/>
  <c r="I37" i="1"/>
  <c r="H37" i="1"/>
  <c r="G37" i="1"/>
  <c r="K35" i="1"/>
  <c r="J35" i="1"/>
  <c r="I35" i="1"/>
  <c r="H35" i="1"/>
  <c r="G35" i="1"/>
  <c r="K33" i="1"/>
  <c r="J33" i="1"/>
  <c r="I33" i="1"/>
  <c r="K31" i="1"/>
  <c r="J31" i="1"/>
  <c r="I31" i="1"/>
  <c r="H31" i="1"/>
  <c r="G31" i="1"/>
  <c r="G33" i="1"/>
  <c r="K25" i="1"/>
  <c r="K23" i="1"/>
  <c r="K21" i="1"/>
  <c r="J25" i="1"/>
  <c r="J23" i="1"/>
  <c r="J21" i="1"/>
  <c r="I25" i="1"/>
  <c r="I23" i="1"/>
  <c r="I21" i="1"/>
  <c r="H27" i="1"/>
  <c r="H25" i="1"/>
  <c r="H23" i="1"/>
  <c r="H21" i="1"/>
  <c r="G25" i="1"/>
  <c r="G27" i="1"/>
  <c r="G23" i="1"/>
  <c r="G21" i="1"/>
  <c r="K10" i="1"/>
  <c r="H10" i="1"/>
  <c r="I10" i="1"/>
  <c r="J10" i="1"/>
  <c r="G10" i="1"/>
  <c r="J91" i="1" l="1"/>
  <c r="J90" i="1" s="1"/>
  <c r="I91" i="1"/>
  <c r="K119" i="1"/>
  <c r="K118" i="1" s="1"/>
  <c r="K90" i="1" s="1"/>
  <c r="I119" i="1"/>
  <c r="I118" i="1" s="1"/>
  <c r="H91" i="1"/>
  <c r="H90" i="1" s="1"/>
  <c r="K129" i="1"/>
  <c r="K128" i="1" s="1"/>
  <c r="K200" i="1" s="1"/>
  <c r="H41" i="1"/>
  <c r="I47" i="1"/>
  <c r="I46" i="1" s="1"/>
  <c r="I41" i="1"/>
  <c r="K47" i="1"/>
  <c r="K46" i="1" s="1"/>
  <c r="J62" i="1"/>
  <c r="J57" i="1" s="1"/>
  <c r="J56" i="1" s="1"/>
  <c r="K62" i="1"/>
  <c r="K57" i="1" s="1"/>
  <c r="K56" i="1" s="1"/>
  <c r="I62" i="1"/>
  <c r="I57" i="1" s="1"/>
  <c r="I56" i="1" s="1"/>
  <c r="I129" i="1"/>
  <c r="I128" i="1" s="1"/>
  <c r="I200" i="1" s="1"/>
  <c r="G30" i="1"/>
  <c r="G29" i="1" s="1"/>
  <c r="G41" i="1"/>
  <c r="G47" i="1"/>
  <c r="G46" i="1" s="1"/>
  <c r="H129" i="1"/>
  <c r="H128" i="1" s="1"/>
  <c r="J129" i="1"/>
  <c r="J128" i="1" s="1"/>
  <c r="J200" i="1" s="1"/>
  <c r="G62" i="1"/>
  <c r="G57" i="1" s="1"/>
  <c r="G56" i="1" s="1"/>
  <c r="H82" i="1"/>
  <c r="K82" i="1"/>
  <c r="J82" i="1"/>
  <c r="I82" i="1"/>
  <c r="G82" i="1"/>
  <c r="H62" i="1"/>
  <c r="H57" i="1" s="1"/>
  <c r="H56" i="1" s="1"/>
  <c r="J47" i="1"/>
  <c r="J46" i="1" s="1"/>
  <c r="H47" i="1"/>
  <c r="H46" i="1" s="1"/>
  <c r="K30" i="1"/>
  <c r="K29" i="1" s="1"/>
  <c r="J30" i="1"/>
  <c r="J29" i="1" s="1"/>
  <c r="I30" i="1"/>
  <c r="I29" i="1" s="1"/>
  <c r="H30" i="1"/>
  <c r="H29" i="1" s="1"/>
  <c r="K20" i="1"/>
  <c r="K19" i="1" s="1"/>
  <c r="J20" i="1"/>
  <c r="J19" i="1" s="1"/>
  <c r="I20" i="1"/>
  <c r="I19" i="1" s="1"/>
  <c r="H20" i="1"/>
  <c r="H19" i="1" s="1"/>
  <c r="G20" i="1"/>
  <c r="G19" i="1" s="1"/>
  <c r="G167" i="1"/>
  <c r="G129" i="1" s="1"/>
  <c r="G128" i="1" s="1"/>
  <c r="K9" i="1" l="1"/>
  <c r="J9" i="1"/>
  <c r="H9" i="1"/>
  <c r="H200" i="1" s="1"/>
  <c r="I90" i="1"/>
  <c r="I9" i="1" s="1"/>
  <c r="G105" i="1"/>
  <c r="G91" i="1" s="1"/>
  <c r="G90" i="1" s="1"/>
  <c r="G9" i="1" s="1"/>
  <c r="G200" i="1" s="1"/>
</calcChain>
</file>

<file path=xl/sharedStrings.xml><?xml version="1.0" encoding="utf-8"?>
<sst xmlns="http://schemas.openxmlformats.org/spreadsheetml/2006/main" count="532" uniqueCount="389">
  <si>
    <t xml:space="preserve"> </t>
  </si>
  <si>
    <t>Реестр источников доходов</t>
  </si>
  <si>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</si>
  <si>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</si>
  <si>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</si>
  <si>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</si>
  <si>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</si>
  <si>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</si>
  <si>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</si>
  <si>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</si>
  <si>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</si>
  <si>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</si>
  <si>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</si>
  <si>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</si>
  <si>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</si>
  <si>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</si>
  <si>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</si>
  <si>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</si>
  <si>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</si>
  <si>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</si>
  <si>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</si>
  <si>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</si>
  <si>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</si>
  <si>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</si>
  <si>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</si>
  <si>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</si>
  <si>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</si>
  <si>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</si>
  <si>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</si>
  <si>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</si>
  <si>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</si>
  <si>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</si>
  <si>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</si>
  <si>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</si>
  <si>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</si>
  <si>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</si>
  <si>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</si>
  <si>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</si>
  <si>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</si>
  <si>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</si>
  <si>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</si>
  <si>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</si>
  <si>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</si>
  <si>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</si>
  <si>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твердых коммунальных отходов</t>
  </si>
  <si>
    <t xml:space="preserve"> 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</si>
  <si>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</si>
  <si>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</si>
  <si>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</si>
  <si>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районов (доходы от компенсации затрат подведомственных казенных учреждений)</t>
  </si>
  <si>
    <t>Прочие доходы от компенсации затрат бюджетов муниципальных районов (доходы от компенсации затрат образовательных учреждений)</t>
  </si>
  <si>
    <t>Прочие доходы от компенсации затрат бюджетов муниципальных районов (доходы от компенсации затрат учреждений дошкольного образования)</t>
  </si>
  <si>
    <t xml:space="preserve">Прочие доходы от компенсации затрат бюджетов муниципальных районов (доходы от компенсации затрат учреждений: школы начальные, основные, средние)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</si>
  <si>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</si>
  <si>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</si>
  <si>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</si>
  <si>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</si>
  <si>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</si>
  <si>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</si>
  <si>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</si>
  <si>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</si>
  <si>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</si>
  <si>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</si>
  <si>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</si>
  <si>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042 Комитет Ивановской области по обеспечению деятельности мировых судей и гражданской защиты населения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</si>
  <si>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</si>
  <si>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</si>
  <si>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</si>
  <si>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</si>
  <si>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</si>
  <si>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</si>
  <si>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</si>
  <si>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</si>
  <si>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</si>
  <si>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</si>
  <si>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</si>
  <si>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</si>
  <si>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</si>
  <si>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</si>
  <si>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</si>
  <si>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</si>
  <si>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</si>
  <si>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</si>
  <si>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</si>
  <si>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</si>
  <si>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</si>
  <si>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</si>
  <si>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</si>
  <si>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</si>
  <si>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</si>
  <si>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</si>
  <si>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</si>
  <si>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</si>
  <si>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</si>
  <si>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</si>
  <si>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</si>
  <si>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</si>
  <si>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</si>
  <si>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</si>
  <si>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</si>
  <si>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</si>
  <si>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Субвенция бюджетам муниципальных районов  на осуществление полномочий по составлению (изменению) списков                  кандидатов в присяжные заседатели федеральных  судов общей юрисдикции  в  Российской Федерации               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</si>
  <si>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</si>
  <si>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</si>
  <si>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</si>
  <si>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</si>
  <si>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</si>
  <si>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</si>
  <si>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</si>
  <si>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</si>
  <si>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</si>
  <si>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</si>
  <si>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</si>
  <si>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</si>
  <si>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Руководитель</t>
  </si>
  <si>
    <t>(уполномоченное лицо)</t>
  </si>
  <si>
    <t>(расшифровка подписи)</t>
  </si>
  <si>
    <t xml:space="preserve">Приложение к Порядку формирования и ведения реестра источников доходов  бюджета Палехского муниципального района 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</si>
  <si>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</si>
  <si>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</si>
  <si>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 автономных учреждений)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</si>
  <si>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</si>
  <si>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</si>
  <si>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</si>
  <si>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муниципальных районов(доходы от компенсации затрат учреждений дошкольного образования)</t>
  </si>
  <si>
    <t xml:space="preserve">Прочие доходы от оказания платных услуг (работ) получателями средств бюджетов муниципальных районов((доходы от компенсации затрат учреждений: школы начальные, основные, средние) 
</t>
  </si>
  <si>
    <t>Прочие доходы от компенсации затрат бюджетов муниципальных районов (доходы от компенсации затрат учреждений: дополнительного образования детей в сфере культуры и искусства)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</si>
  <si>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</si>
  <si>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</si>
  <si>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</si>
  <si>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</si>
  <si>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00011601130010000140</t>
  </si>
  <si>
    <t>00011601133010000140</t>
  </si>
  <si>
    <t>04211601133010000140</t>
  </si>
  <si>
    <t xml:space="preserve"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</si>
  <si>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</si>
  <si>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поддержку отрасли культуры</t>
  </si>
  <si>
    <t>Доходы бюджетов муниципальных районов от возврата остатков субвенций на проведение Всероссийской переписи населения 2020 года из бюджетов поселений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</si>
  <si>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</si>
  <si>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</si>
  <si>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Прочие неналоговые доходы</t>
  </si>
  <si>
    <t>Невыясненные поступления, зачисляемые в бюджеты муниципальных районов</t>
  </si>
  <si>
    <t>00010000000000000000</t>
  </si>
  <si>
    <t>18210100000000000000</t>
  </si>
  <si>
    <t>18210102000010000110</t>
  </si>
  <si>
    <t>Управление Федеральной налоговой службы по Ивановской области</t>
  </si>
  <si>
    <t xml:space="preserve"> Управление Федеральной налоговой службы по Ивановской области</t>
  </si>
  <si>
    <t>18210102010010000110</t>
  </si>
  <si>
    <t>18210102020010000110</t>
  </si>
  <si>
    <t>18210102030010000110</t>
  </si>
  <si>
    <t>18210102040010000110</t>
  </si>
  <si>
    <t>18210102080010000110</t>
  </si>
  <si>
    <t xml:space="preserve"> Управление Федерального казначейства по Ивановской области</t>
  </si>
  <si>
    <t>1821050000000000000</t>
  </si>
  <si>
    <t>18210501000000000110</t>
  </si>
  <si>
    <t>18210501010010000110</t>
  </si>
  <si>
    <t>18210501011010000110</t>
  </si>
  <si>
    <t>18210501020010000110</t>
  </si>
  <si>
    <t>18210501021010000110</t>
  </si>
  <si>
    <t>18210502000020000110</t>
  </si>
  <si>
    <t>18210502010020000110</t>
  </si>
  <si>
    <t>18210503000010000110</t>
  </si>
  <si>
    <t>18210503010010000110</t>
  </si>
  <si>
    <t>18210504000020000110</t>
  </si>
  <si>
    <t>18210504020020000110</t>
  </si>
  <si>
    <t>18210800000000000000</t>
  </si>
  <si>
    <t>18210803000001000110</t>
  </si>
  <si>
    <t>18210803010010000110</t>
  </si>
  <si>
    <t>18210807000010000110</t>
  </si>
  <si>
    <t>18210807150010000110</t>
  </si>
  <si>
    <t xml:space="preserve"> 05111100000000000000</t>
  </si>
  <si>
    <t xml:space="preserve"> Администрация Палехского муниципального района</t>
  </si>
  <si>
    <t>05111105000000000120</t>
  </si>
  <si>
    <t>05111105010000000120</t>
  </si>
  <si>
    <t>05111105013050000120</t>
  </si>
  <si>
    <t>05111105013130000120</t>
  </si>
  <si>
    <t>05111105030000000120</t>
  </si>
  <si>
    <t>05111105035050000120</t>
  </si>
  <si>
    <t>05111109000000000120</t>
  </si>
  <si>
    <t>05111109040000000120</t>
  </si>
  <si>
    <t>05111109045050000120</t>
  </si>
  <si>
    <t>04811200000000000000</t>
  </si>
  <si>
    <t>Межрегиональное управление Федеральной службы по надзору в сфере природопользования Ивановской и Владимирской областям</t>
  </si>
  <si>
    <t>04811201000010000120</t>
  </si>
  <si>
    <t xml:space="preserve"> Межрегиональное управление Федеральной службы по надзору в сфере природопользования Ивановской и Владимирской областям</t>
  </si>
  <si>
    <t>04811201010010000120</t>
  </si>
  <si>
    <t>04811201010016000120</t>
  </si>
  <si>
    <t>04811201030010000120</t>
  </si>
  <si>
    <t>04811201030016000120</t>
  </si>
  <si>
    <t>04811201040010000120</t>
  </si>
  <si>
    <t>04811201041010000120</t>
  </si>
  <si>
    <t>04811201041016000120</t>
  </si>
  <si>
    <t>04811201042010000120</t>
  </si>
  <si>
    <t>04811201042016000120</t>
  </si>
  <si>
    <t>00011300000000000000</t>
  </si>
  <si>
    <t>00011301000000000130</t>
  </si>
  <si>
    <t>00011301990000000130</t>
  </si>
  <si>
    <t>Отдел образования администрации Палехского муниципального района</t>
  </si>
  <si>
    <t>05211301995050000130</t>
  </si>
  <si>
    <t>05211301995050017130</t>
  </si>
  <si>
    <t>05211301995050027130</t>
  </si>
  <si>
    <t>00011302000000000130</t>
  </si>
  <si>
    <t>00011302990000000130</t>
  </si>
  <si>
    <t>00011302995050000130</t>
  </si>
  <si>
    <t>05111302995050051130</t>
  </si>
  <si>
    <t>Администрация Палехского муниципального района</t>
  </si>
  <si>
    <t>05111302995050915130</t>
  </si>
  <si>
    <t>05211302995050007130</t>
  </si>
  <si>
    <t>05211302995050017130</t>
  </si>
  <si>
    <t xml:space="preserve"> Отдел образования администрации Палехского муниципального района</t>
  </si>
  <si>
    <t>05211302995050027130</t>
  </si>
  <si>
    <t>05811302995050047130</t>
  </si>
  <si>
    <t xml:space="preserve"> Отдел культуры, спорта и молодежной политики администрации Палехского муниципального района</t>
  </si>
  <si>
    <t>05111400000000000000</t>
  </si>
  <si>
    <t>05111402000000000000</t>
  </si>
  <si>
    <t>05111402050050000410</t>
  </si>
  <si>
    <t>05111402053050000410</t>
  </si>
  <si>
    <t>05111406000000000430</t>
  </si>
  <si>
    <t>05111406010000000430</t>
  </si>
  <si>
    <t>05111406013050000430</t>
  </si>
  <si>
    <t>05111406013130000430</t>
  </si>
  <si>
    <t>00011600000000000000</t>
  </si>
  <si>
    <t>00011601000010000140</t>
  </si>
  <si>
    <t>0001160105001000140</t>
  </si>
  <si>
    <t>02311601053010000140</t>
  </si>
  <si>
    <t xml:space="preserve"> Департамент социальной защиты населения Ивановской области</t>
  </si>
  <si>
    <t>04211601053010000140</t>
  </si>
  <si>
    <t xml:space="preserve"> Комитет Ивановской области по обеспечению деятельности мировых судей и гражданской защиты населения</t>
  </si>
  <si>
    <t>00011601060010000140</t>
  </si>
  <si>
    <t>Департамент социальной защиты населения Ивановской области</t>
  </si>
  <si>
    <t>02311601063010004140</t>
  </si>
  <si>
    <t>00011601070010000140</t>
  </si>
  <si>
    <t>02311601073010000140</t>
  </si>
  <si>
    <t>04211601073010000140</t>
  </si>
  <si>
    <t>00011601090010000140</t>
  </si>
  <si>
    <t>042 11601093010000140</t>
  </si>
  <si>
    <t>00011601170010000140</t>
  </si>
  <si>
    <t>04211601173010000140</t>
  </si>
  <si>
    <t>00011601190010000140</t>
  </si>
  <si>
    <t>04211601193010000140</t>
  </si>
  <si>
    <t>00011601150010000140</t>
  </si>
  <si>
    <t>04211601153010000140</t>
  </si>
  <si>
    <t>00011601200010000140</t>
  </si>
  <si>
    <t>00011601203010000140</t>
  </si>
  <si>
    <t>02311601203010000140</t>
  </si>
  <si>
    <t>04211601203010000140</t>
  </si>
  <si>
    <t>00011610000000000140</t>
  </si>
  <si>
    <t>00011610100000000140</t>
  </si>
  <si>
    <t>05211610100050000140</t>
  </si>
  <si>
    <t>00011610120000000140</t>
  </si>
  <si>
    <t>00011610123010000140</t>
  </si>
  <si>
    <t>18811610123010051140</t>
  </si>
  <si>
    <t xml:space="preserve"> Управление Министерства внутренних дел Российской Федерации Ивановской области</t>
  </si>
  <si>
    <t>00011700000000000000</t>
  </si>
  <si>
    <t>000117010500050000180</t>
  </si>
  <si>
    <t>052117010500050000180</t>
  </si>
  <si>
    <t>00020000000000000000</t>
  </si>
  <si>
    <t>00020200000000000000</t>
  </si>
  <si>
    <t>00020210000000000150</t>
  </si>
  <si>
    <t>05020215001000000150</t>
  </si>
  <si>
    <t xml:space="preserve"> Финансовый отдел администрации Палехского муниципального района</t>
  </si>
  <si>
    <t>05020215001050000150</t>
  </si>
  <si>
    <t>Финансовый отдел администрации Палехского муниципального района</t>
  </si>
  <si>
    <t>05020215002000000150</t>
  </si>
  <si>
    <t>05020215002050000150</t>
  </si>
  <si>
    <t>00020220000000000150</t>
  </si>
  <si>
    <t>00020220041000000150</t>
  </si>
  <si>
    <t>05120220041050000150</t>
  </si>
  <si>
    <t>00020220077000000150</t>
  </si>
  <si>
    <t>05120220077050000150</t>
  </si>
  <si>
    <t>00020220216000000150</t>
  </si>
  <si>
    <t>05120220216050000150</t>
  </si>
  <si>
    <t>00020225169000000150</t>
  </si>
  <si>
    <t>05220225169050000150</t>
  </si>
  <si>
    <t>00020225210000000150</t>
  </si>
  <si>
    <t>05220225210050000150</t>
  </si>
  <si>
    <t>00020225304000000150</t>
  </si>
  <si>
    <t>05220225304050000150</t>
  </si>
  <si>
    <t>00020225491000000150</t>
  </si>
  <si>
    <t>05220225491050000150</t>
  </si>
  <si>
    <t>00020229999000000150</t>
  </si>
  <si>
    <t>00020229999050000150</t>
  </si>
  <si>
    <t>05120229999050000150</t>
  </si>
  <si>
    <t>05220229999050000150</t>
  </si>
  <si>
    <t>05820229999050000150</t>
  </si>
  <si>
    <t>00020230000000000150</t>
  </si>
  <si>
    <t>00020230024000000150</t>
  </si>
  <si>
    <t>00020230024050000150</t>
  </si>
  <si>
    <t xml:space="preserve"> Администрация Палехского муниципального</t>
  </si>
  <si>
    <t>05220230024050000150</t>
  </si>
  <si>
    <t>05120230024050000150</t>
  </si>
  <si>
    <t>00020235082000000150</t>
  </si>
  <si>
    <t>05120235082050000150</t>
  </si>
  <si>
    <t>00020235120000000150</t>
  </si>
  <si>
    <t>05120235120050000150</t>
  </si>
  <si>
    <t>00020235469000000150</t>
  </si>
  <si>
    <t>05120235469050000150</t>
  </si>
  <si>
    <t>00020239999050000150</t>
  </si>
  <si>
    <t>05220239999050000150</t>
  </si>
  <si>
    <t>00020240000000000150</t>
  </si>
  <si>
    <t>00020240014000000150</t>
  </si>
  <si>
    <t>05120240014050000150</t>
  </si>
  <si>
    <t>00020245303000000150</t>
  </si>
  <si>
    <t>05220245303050000150</t>
  </si>
  <si>
    <t>00020249999000000150</t>
  </si>
  <si>
    <t>05120249999050000150</t>
  </si>
  <si>
    <t>05220249999050000150</t>
  </si>
  <si>
    <t>00020700000000000000</t>
  </si>
  <si>
    <t>000207050200500000150</t>
  </si>
  <si>
    <t>05220705020050027150</t>
  </si>
  <si>
    <t>05820705020050000150</t>
  </si>
  <si>
    <t>00021900000000000000</t>
  </si>
  <si>
    <t>00021900000050000150</t>
  </si>
  <si>
    <t>000219353546905000150</t>
  </si>
  <si>
    <t>0512193535469050000150</t>
  </si>
  <si>
    <t>00021960010050000150</t>
  </si>
  <si>
    <t> 05221960010050000150</t>
  </si>
  <si>
    <t xml:space="preserve"> Генеральная прокуратура Российской Федерации</t>
  </si>
  <si>
    <t>41511610123010051140</t>
  </si>
  <si>
    <t xml:space="preserve">                                          Л.А. Молчагина</t>
  </si>
  <si>
    <t xml:space="preserve"> Прогноз доходов бюджета</t>
  </si>
  <si>
    <t>бюджета Палехского муниципального района на 2024 год и на плановый период 2025 и 2026 годов</t>
  </si>
  <si>
    <t>Прогноз доходов бюджета на 2023 г. (текущий финансовый год), руб.</t>
  </si>
  <si>
    <t>Кассовые поступления в текущем финансовом году (по состоянию на "01"10 2023 г.), руб.</t>
  </si>
  <si>
    <t>на 2024 г. (очередной финансовый год),  руб.</t>
  </si>
  <si>
    <t>на 2025 г. (первый год планового периода),  руб.</t>
  </si>
  <si>
    <t>на 2026 г. (второй год планового периода),  руб.</t>
  </si>
  <si>
    <t>18210102100010000110</t>
  </si>
  <si>
    <t>18210102130010000110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</si>
  <si>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</si>
  <si>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</si>
  <si>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>05120220300050000150</t>
  </si>
  <si>
    <t xml:space="preserve">00020220300000000150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</si>
  <si>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</si>
  <si>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 xml:space="preserve">
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</si>
  <si>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</si>
  <si>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00020220303000000150</t>
  </si>
  <si>
    <t>05120220303050000150</t>
  </si>
  <si>
    <t xml:space="preserve">Субсидии бюджетам муниципальных районов на обеспечение мероприятий по модернизации систем коммунальной инфраструктуры за счет средств бюджетов
</t>
  </si>
  <si>
    <t>05120225497050000150</t>
  </si>
  <si>
    <t>00020225497050000150</t>
  </si>
  <si>
    <t xml:space="preserve">Субсидии бюджетам муниципальных районов на реализацию мероприятий по обеспечению жильем молодых семей
</t>
  </si>
  <si>
    <t>00020225599050000150</t>
  </si>
  <si>
    <t xml:space="preserve">Субсидии бюджетам муниципальных районов на подготовку проектов межевания земельных участков и на проведение кадастровых работ
</t>
  </si>
  <si>
    <t>05120225599050000150</t>
  </si>
  <si>
    <t>05220245179050000150</t>
  </si>
  <si>
    <t>00020245179050000150</t>
  </si>
  <si>
    <t xml:space="preserve"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</si>
  <si>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000202255190000000150</t>
  </si>
  <si>
    <t>058202255190500000150</t>
  </si>
  <si>
    <t>«06»ноября 2023</t>
  </si>
  <si>
    <t>04211601063010004140</t>
  </si>
  <si>
    <t>00011601080010000140</t>
  </si>
  <si>
    <t>04211601083010000140</t>
  </si>
  <si>
    <t>00020225171000000150</t>
  </si>
  <si>
    <t>05220225171050000150</t>
  </si>
  <si>
    <t xml:space="preserve"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
</t>
  </si>
  <si>
    <t xml:space="preserve"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
</t>
  </si>
  <si>
    <t xml:space="preserve"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</si>
  <si>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b/>
        <sz val="11"/>
        <color theme="1"/>
        <rFont val="Times New Roman"/>
        <family val="1"/>
        <charset val="204"/>
      </rPr>
      <t xml:space="preserve"> </t>
    </r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</si>
  <si>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Отдел культуры, спорта и молодежной политики администрации Палехского муниципального района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</si>
  <si>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</si>
  <si>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</si>
  <si>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</si>
  <si>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</si>
  <si>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</si>
  <si>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</si>
  <si>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</si>
  <si>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</si>
  <si>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</si>
  <si>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</si>
  <si>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18210300000000000000</t>
  </si>
  <si>
    <t>18210302000010000110</t>
  </si>
  <si>
    <t>18210302230010000110</t>
  </si>
  <si>
    <t>18210302231010000110</t>
  </si>
  <si>
    <t>18210302240010000110</t>
  </si>
  <si>
    <t>18210302241010000110</t>
  </si>
  <si>
    <t>18210302250010000110</t>
  </si>
  <si>
    <t>18210302251010000110</t>
  </si>
  <si>
    <t>18210302260010000110</t>
  </si>
  <si>
    <t>18210302261010000110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</si>
  <si>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</si>
  <si>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</si>
  <si>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сбросы загрязняющих веществ в водные объекты
</t>
  </si>
  <si>
    <t xml:space="preserve">Плата за сбросы загрязняющих веществ вводные объекты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</si>
  <si>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</si>
  <si>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</si>
  <si>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муниципальных районов (доходы от компенсации затрат  казенных учреждений)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</si>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</sst>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tabSelected="1" topLeftCell="A199" zoomScaleNormal="100" workbookViewId="0">
      <selection activeCell="D187" sqref="D187"/>
    </sheetView>
  </sheetViews>
  <sheetFormatPr defaultRowHeight="15" x14ac:dyDescent="0.25"/>
  <cols>
    <col min="1" max="1" width="7.28515625" customWidth="1"/>
    <col min="2" max="2" width="10.28515625" customWidth="1"/>
    <col min="3" max="3" width="22.5703125" style="2" customWidth="1"/>
    <col min="4" max="4" width="22.5703125" style="7" customWidth="1"/>
    <col min="5" max="5" width="17.28515625" style="7" customWidth="1"/>
    <col min="6" max="6" width="7.140625" customWidth="1"/>
    <col min="7" max="7" width="17" customWidth="1"/>
    <col min="8" max="8" width="17.28515625" customWidth="1"/>
    <col min="9" max="9" width="18.42578125" customWidth="1"/>
    <col min="10" max="10" width="18" customWidth="1"/>
    <col min="11" max="11" width="17.5703125" customWidth="1"/>
  </cols>
  <sheetData>
    <row r="1" spans="1:11" ht="86.45" customHeight="1" x14ac:dyDescent="0.25">
      <c r="A1" s="13"/>
      <c r="B1" s="13"/>
      <c r="C1" s="14"/>
      <c r="D1" s="15"/>
      <c r="E1" s="15"/>
      <c r="F1" s="13"/>
      <c r="G1" s="13"/>
      <c r="H1" s="13"/>
      <c r="I1" s="13"/>
      <c r="J1" s="68" t="s">
        <v>117</v>
      </c>
      <c r="K1" s="68"/>
    </row>
    <row r="2" spans="1:11" x14ac:dyDescent="0.25">
      <c r="A2" s="13"/>
      <c r="B2" s="13"/>
      <c r="C2" s="14"/>
      <c r="D2" s="15"/>
      <c r="E2" s="15"/>
      <c r="F2" s="13"/>
      <c r="G2" s="13"/>
      <c r="H2" s="13"/>
      <c r="I2" s="13"/>
      <c r="J2" s="13"/>
      <c r="K2" s="16"/>
    </row>
    <row r="3" spans="1:11" ht="14.45" customHeight="1" x14ac:dyDescent="0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4.45" customHeight="1" x14ac:dyDescent="0.25">
      <c r="A4" s="67" t="s">
        <v>321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5">
      <c r="A5" s="13"/>
      <c r="B5" s="13"/>
      <c r="C5" s="14"/>
      <c r="D5" s="15"/>
      <c r="E5" s="15"/>
      <c r="F5" s="13"/>
      <c r="G5" s="13"/>
      <c r="H5" s="13"/>
      <c r="I5" s="13"/>
      <c r="J5" s="13"/>
      <c r="K5" s="13"/>
    </row>
    <row r="6" spans="1:11" ht="174.6" customHeight="1" x14ac:dyDescent="0.25">
      <c r="A6" s="17" t="s">
        <v>2</v>
      </c>
      <c r="B6" s="17" t="s">
        <v>3</v>
      </c>
      <c r="C6" s="69" t="s">
        <v>4</v>
      </c>
      <c r="D6" s="71"/>
      <c r="E6" s="17" t="s">
        <v>5</v>
      </c>
      <c r="F6" s="17" t="s">
        <v>6</v>
      </c>
      <c r="G6" s="17" t="s">
        <v>322</v>
      </c>
      <c r="H6" s="17" t="s">
        <v>323</v>
      </c>
      <c r="I6" s="69" t="s">
        <v>320</v>
      </c>
      <c r="J6" s="70"/>
      <c r="K6" s="71"/>
    </row>
    <row r="7" spans="1:11" s="9" customFormat="1" ht="240" customHeight="1" x14ac:dyDescent="0.25">
      <c r="A7" s="17"/>
      <c r="B7" s="17"/>
      <c r="C7" s="18" t="s">
        <v>7</v>
      </c>
      <c r="D7" s="17" t="s">
        <v>8</v>
      </c>
      <c r="E7" s="19"/>
      <c r="F7" s="17"/>
      <c r="G7" s="17"/>
      <c r="H7" s="17"/>
      <c r="I7" s="17" t="s">
        <v>324</v>
      </c>
      <c r="J7" s="17" t="s">
        <v>325</v>
      </c>
      <c r="K7" s="20" t="s">
        <v>326</v>
      </c>
    </row>
    <row r="8" spans="1:11" x14ac:dyDescent="0.25">
      <c r="A8" s="21">
        <v>1</v>
      </c>
      <c r="B8" s="21">
        <v>2</v>
      </c>
      <c r="C8" s="22">
        <v>3</v>
      </c>
      <c r="D8" s="21">
        <v>4</v>
      </c>
      <c r="E8" s="23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</row>
    <row r="9" spans="1:11" ht="42.75" x14ac:dyDescent="0.25">
      <c r="A9" s="24"/>
      <c r="B9" s="24"/>
      <c r="C9" s="18" t="s">
        <v>142</v>
      </c>
      <c r="D9" s="19" t="s">
        <v>9</v>
      </c>
      <c r="E9" s="19"/>
      <c r="F9" s="25"/>
      <c r="G9" s="26">
        <f>G10+G19+G29+G41+G46+G56+G67+G82+G90</f>
        <v>64945678.140000001</v>
      </c>
      <c r="H9" s="26">
        <f>H10+H19+H29+H41+H46+H56+H67+H82+H90+H125</f>
        <v>52336705.859999992</v>
      </c>
      <c r="I9" s="26">
        <f>I10+I19+I29+I41+I46+I56+I67+I82+I90+I125</f>
        <v>67877694</v>
      </c>
      <c r="J9" s="26">
        <f>J10+J19+J29+J41+J46+J56+J67+J82+J90+J125</f>
        <v>69331020</v>
      </c>
      <c r="K9" s="26">
        <f>K10+K19+K29+K41+K46+K56+K67+K82+K90+K125</f>
        <v>70803296</v>
      </c>
    </row>
    <row r="10" spans="1:11" ht="85.5" x14ac:dyDescent="0.25">
      <c r="A10" s="24"/>
      <c r="B10" s="25"/>
      <c r="C10" s="18" t="s">
        <v>143</v>
      </c>
      <c r="D10" s="19" t="s">
        <v>10</v>
      </c>
      <c r="E10" s="19" t="s">
        <v>145</v>
      </c>
      <c r="F10" s="25"/>
      <c r="G10" s="26">
        <f>G11</f>
        <v>34884312.840000004</v>
      </c>
      <c r="H10" s="26">
        <f>H11</f>
        <v>29039193.32</v>
      </c>
      <c r="I10" s="26">
        <f>I11</f>
        <v>38877839</v>
      </c>
      <c r="J10" s="26">
        <f>J11</f>
        <v>39655395</v>
      </c>
      <c r="K10" s="26">
        <f>K11</f>
        <v>40289881</v>
      </c>
    </row>
    <row r="11" spans="1:11" ht="90" x14ac:dyDescent="0.25">
      <c r="A11" s="24"/>
      <c r="B11" s="24"/>
      <c r="C11" s="22" t="s">
        <v>144</v>
      </c>
      <c r="D11" s="23" t="s">
        <v>11</v>
      </c>
      <c r="E11" s="23" t="s">
        <v>146</v>
      </c>
      <c r="F11" s="24"/>
      <c r="G11" s="27">
        <f>G12+G13+G14+G15+G16</f>
        <v>34884312.840000004</v>
      </c>
      <c r="H11" s="27">
        <f>H12+H13+H14+H15+H16+H17+H18</f>
        <v>29039193.32</v>
      </c>
      <c r="I11" s="27">
        <f>I12+I13+I14+I15+I16+I17+I18</f>
        <v>38877839</v>
      </c>
      <c r="J11" s="27">
        <f>J12+J13+J14+J15+J16+J17+J18</f>
        <v>39655395</v>
      </c>
      <c r="K11" s="27">
        <f>K12+K13+K14+K15+K16+K17+K18</f>
        <v>40289881</v>
      </c>
    </row>
    <row r="12" spans="1:11" ht="300" x14ac:dyDescent="0.25">
      <c r="A12" s="24"/>
      <c r="B12" s="24"/>
      <c r="C12" s="22" t="s">
        <v>147</v>
      </c>
      <c r="D12" s="23" t="s">
        <v>361</v>
      </c>
      <c r="E12" s="23" t="s">
        <v>146</v>
      </c>
      <c r="F12" s="24"/>
      <c r="G12" s="27">
        <v>32144312.84</v>
      </c>
      <c r="H12" s="27">
        <v>26496438.16</v>
      </c>
      <c r="I12" s="27">
        <v>36524839</v>
      </c>
      <c r="J12" s="28">
        <v>37280395</v>
      </c>
      <c r="K12" s="29">
        <v>37890881</v>
      </c>
    </row>
    <row r="13" spans="1:11" ht="330" x14ac:dyDescent="0.25">
      <c r="A13" s="24"/>
      <c r="B13" s="24"/>
      <c r="C13" s="22" t="s">
        <v>148</v>
      </c>
      <c r="D13" s="23" t="s">
        <v>12</v>
      </c>
      <c r="E13" s="23" t="s">
        <v>146</v>
      </c>
      <c r="F13" s="24"/>
      <c r="G13" s="27">
        <v>40000</v>
      </c>
      <c r="H13" s="27">
        <v>-3666.92</v>
      </c>
      <c r="I13" s="27">
        <v>23000</v>
      </c>
      <c r="J13" s="28">
        <v>25000</v>
      </c>
      <c r="K13" s="29">
        <v>26000</v>
      </c>
    </row>
    <row r="14" spans="1:11" ht="120" x14ac:dyDescent="0.25">
      <c r="A14" s="24"/>
      <c r="B14" s="24"/>
      <c r="C14" s="22" t="s">
        <v>149</v>
      </c>
      <c r="D14" s="23" t="s">
        <v>13</v>
      </c>
      <c r="E14" s="23" t="s">
        <v>145</v>
      </c>
      <c r="F14" s="24"/>
      <c r="G14" s="27">
        <v>600000</v>
      </c>
      <c r="H14" s="27">
        <v>231463.62</v>
      </c>
      <c r="I14" s="27">
        <v>330000</v>
      </c>
      <c r="J14" s="28">
        <v>350000</v>
      </c>
      <c r="K14" s="27">
        <v>373000</v>
      </c>
    </row>
    <row r="15" spans="1:11" ht="255" x14ac:dyDescent="0.25">
      <c r="A15" s="24"/>
      <c r="B15" s="24"/>
      <c r="C15" s="22" t="s">
        <v>150</v>
      </c>
      <c r="D15" s="23" t="s">
        <v>14</v>
      </c>
      <c r="E15" s="23" t="s">
        <v>146</v>
      </c>
      <c r="F15" s="24"/>
      <c r="G15" s="27">
        <v>2100000</v>
      </c>
      <c r="H15" s="27">
        <v>2312592</v>
      </c>
      <c r="I15" s="27">
        <v>2000000</v>
      </c>
      <c r="J15" s="28">
        <v>2000000</v>
      </c>
      <c r="K15" s="27">
        <v>2000000</v>
      </c>
    </row>
    <row r="16" spans="1:11" ht="390" x14ac:dyDescent="0.25">
      <c r="A16" s="24"/>
      <c r="B16" s="24"/>
      <c r="C16" s="22" t="s">
        <v>151</v>
      </c>
      <c r="D16" s="23" t="s">
        <v>362</v>
      </c>
      <c r="E16" s="23" t="s">
        <v>146</v>
      </c>
      <c r="F16" s="24"/>
      <c r="G16" s="27">
        <v>0</v>
      </c>
      <c r="H16" s="27">
        <v>-256.95</v>
      </c>
      <c r="I16" s="27">
        <v>0</v>
      </c>
      <c r="J16" s="28">
        <v>0</v>
      </c>
      <c r="K16" s="27">
        <v>0</v>
      </c>
    </row>
    <row r="17" spans="1:11" ht="345" x14ac:dyDescent="0.25">
      <c r="A17" s="24"/>
      <c r="B17" s="24"/>
      <c r="C17" s="22" t="s">
        <v>327</v>
      </c>
      <c r="D17" s="23" t="s">
        <v>329</v>
      </c>
      <c r="E17" s="23" t="s">
        <v>146</v>
      </c>
      <c r="F17" s="24"/>
      <c r="G17" s="27">
        <v>0</v>
      </c>
      <c r="H17" s="27">
        <v>-327.84</v>
      </c>
      <c r="I17" s="27">
        <v>0</v>
      </c>
      <c r="J17" s="28">
        <v>0</v>
      </c>
      <c r="K17" s="27">
        <v>0</v>
      </c>
    </row>
    <row r="18" spans="1:11" ht="165" x14ac:dyDescent="0.25">
      <c r="A18" s="24"/>
      <c r="B18" s="24"/>
      <c r="C18" s="22" t="s">
        <v>328</v>
      </c>
      <c r="D18" s="23" t="s">
        <v>330</v>
      </c>
      <c r="E18" s="23" t="s">
        <v>146</v>
      </c>
      <c r="F18" s="24"/>
      <c r="G18" s="27">
        <v>0</v>
      </c>
      <c r="H18" s="27">
        <v>2951.25</v>
      </c>
      <c r="I18" s="27">
        <v>0</v>
      </c>
      <c r="J18" s="28">
        <v>0</v>
      </c>
      <c r="K18" s="27">
        <v>0</v>
      </c>
    </row>
    <row r="19" spans="1:11" ht="99.75" x14ac:dyDescent="0.25">
      <c r="A19" s="24"/>
      <c r="B19" s="24"/>
      <c r="C19" s="18" t="s">
        <v>371</v>
      </c>
      <c r="D19" s="19" t="s">
        <v>15</v>
      </c>
      <c r="E19" s="19" t="s">
        <v>146</v>
      </c>
      <c r="F19" s="25"/>
      <c r="G19" s="26">
        <f>G20</f>
        <v>9011220</v>
      </c>
      <c r="H19" s="26">
        <f t="shared" ref="H19:J19" si="0">H20</f>
        <v>7588284.4799999995</v>
      </c>
      <c r="I19" s="26">
        <f t="shared" si="0"/>
        <v>9011220</v>
      </c>
      <c r="J19" s="30">
        <f t="shared" si="0"/>
        <v>9462730</v>
      </c>
      <c r="K19" s="26">
        <f>K20</f>
        <v>10132250</v>
      </c>
    </row>
    <row r="20" spans="1:11" ht="120" x14ac:dyDescent="0.25">
      <c r="A20" s="24"/>
      <c r="B20" s="24"/>
      <c r="C20" s="31" t="s">
        <v>372</v>
      </c>
      <c r="D20" s="32" t="s">
        <v>16</v>
      </c>
      <c r="E20" s="32" t="s">
        <v>146</v>
      </c>
      <c r="F20" s="33"/>
      <c r="G20" s="34">
        <f>G21+G23+G25+G27</f>
        <v>9011220</v>
      </c>
      <c r="H20" s="34">
        <f>H21+H23+H25+H27</f>
        <v>7588284.4799999995</v>
      </c>
      <c r="I20" s="34">
        <f t="shared" ref="I20" si="1">I21+I23+I25+I27</f>
        <v>9011220</v>
      </c>
      <c r="J20" s="35">
        <f>J21+J23+J25+J27</f>
        <v>9462730</v>
      </c>
      <c r="K20" s="34">
        <f>K21+K23+K25+K27</f>
        <v>10132250</v>
      </c>
    </row>
    <row r="21" spans="1:11" ht="315" x14ac:dyDescent="0.25">
      <c r="A21" s="24"/>
      <c r="B21" s="24"/>
      <c r="C21" s="31" t="s">
        <v>373</v>
      </c>
      <c r="D21" s="32" t="s">
        <v>363</v>
      </c>
      <c r="E21" s="32" t="s">
        <v>146</v>
      </c>
      <c r="F21" s="33"/>
      <c r="G21" s="34">
        <f>G22</f>
        <v>4268160</v>
      </c>
      <c r="H21" s="34">
        <f>H22</f>
        <v>3886998.55</v>
      </c>
      <c r="I21" s="34">
        <f>I22</f>
        <v>4268160</v>
      </c>
      <c r="J21" s="35">
        <f>J22</f>
        <v>4514500</v>
      </c>
      <c r="K21" s="34">
        <f>K22</f>
        <v>4845800</v>
      </c>
    </row>
    <row r="22" spans="1:11" ht="330" x14ac:dyDescent="0.25">
      <c r="A22" s="24"/>
      <c r="B22" s="24"/>
      <c r="C22" s="22" t="s">
        <v>374</v>
      </c>
      <c r="D22" s="23" t="s">
        <v>364</v>
      </c>
      <c r="E22" s="23" t="s">
        <v>152</v>
      </c>
      <c r="F22" s="24"/>
      <c r="G22" s="27">
        <v>4268160</v>
      </c>
      <c r="H22" s="27">
        <v>3886998.55</v>
      </c>
      <c r="I22" s="27">
        <v>4268160</v>
      </c>
      <c r="J22" s="28">
        <v>4514500</v>
      </c>
      <c r="K22" s="27">
        <v>4845800</v>
      </c>
    </row>
    <row r="23" spans="1:11" ht="330" x14ac:dyDescent="0.25">
      <c r="A23" s="24"/>
      <c r="B23" s="24"/>
      <c r="C23" s="31" t="s">
        <v>375</v>
      </c>
      <c r="D23" s="32" t="s">
        <v>365</v>
      </c>
      <c r="E23" s="32" t="s">
        <v>146</v>
      </c>
      <c r="F23" s="33"/>
      <c r="G23" s="34">
        <f>G24</f>
        <v>29650</v>
      </c>
      <c r="H23" s="34">
        <f>H24</f>
        <v>20943.830000000002</v>
      </c>
      <c r="I23" s="34">
        <f>I24</f>
        <v>29650</v>
      </c>
      <c r="J23" s="35">
        <f>J24</f>
        <v>30840</v>
      </c>
      <c r="K23" s="34">
        <f>K24</f>
        <v>32240</v>
      </c>
    </row>
    <row r="24" spans="1:11" ht="409.5" x14ac:dyDescent="0.25">
      <c r="A24" s="24"/>
      <c r="B24" s="24"/>
      <c r="C24" s="22" t="s">
        <v>376</v>
      </c>
      <c r="D24" s="23" t="s">
        <v>366</v>
      </c>
      <c r="E24" s="23" t="s">
        <v>146</v>
      </c>
      <c r="F24" s="24"/>
      <c r="G24" s="27">
        <v>29650</v>
      </c>
      <c r="H24" s="27">
        <v>20943.830000000002</v>
      </c>
      <c r="I24" s="27">
        <v>29650</v>
      </c>
      <c r="J24" s="28">
        <v>30840</v>
      </c>
      <c r="K24" s="27">
        <v>32240</v>
      </c>
    </row>
    <row r="25" spans="1:11" ht="315" x14ac:dyDescent="0.25">
      <c r="A25" s="24"/>
      <c r="B25" s="24"/>
      <c r="C25" s="31" t="s">
        <v>377</v>
      </c>
      <c r="D25" s="32" t="s">
        <v>367</v>
      </c>
      <c r="E25" s="32" t="s">
        <v>146</v>
      </c>
      <c r="F25" s="33"/>
      <c r="G25" s="34">
        <f>G26</f>
        <v>5276320</v>
      </c>
      <c r="H25" s="34">
        <f>H26</f>
        <v>4136393.47</v>
      </c>
      <c r="I25" s="34">
        <f>I26</f>
        <v>5276320</v>
      </c>
      <c r="J25" s="35">
        <f>J26</f>
        <v>5508620</v>
      </c>
      <c r="K25" s="34">
        <f>K26</f>
        <v>5850940</v>
      </c>
    </row>
    <row r="26" spans="1:11" ht="345" x14ac:dyDescent="0.25">
      <c r="A26" s="24"/>
      <c r="B26" s="24"/>
      <c r="C26" s="22" t="s">
        <v>378</v>
      </c>
      <c r="D26" s="23" t="s">
        <v>368</v>
      </c>
      <c r="E26" s="23" t="s">
        <v>146</v>
      </c>
      <c r="F26" s="24"/>
      <c r="G26" s="27">
        <v>5276320</v>
      </c>
      <c r="H26" s="27">
        <v>4136393.47</v>
      </c>
      <c r="I26" s="27">
        <v>5276320</v>
      </c>
      <c r="J26" s="28">
        <v>5508620</v>
      </c>
      <c r="K26" s="27">
        <v>5850940</v>
      </c>
    </row>
    <row r="27" spans="1:11" ht="315" x14ac:dyDescent="0.25">
      <c r="A27" s="24"/>
      <c r="B27" s="24"/>
      <c r="C27" s="31" t="s">
        <v>379</v>
      </c>
      <c r="D27" s="32" t="s">
        <v>369</v>
      </c>
      <c r="E27" s="32" t="s">
        <v>146</v>
      </c>
      <c r="F27" s="33"/>
      <c r="G27" s="36">
        <f>G28</f>
        <v>-562910</v>
      </c>
      <c r="H27" s="34">
        <f>H28</f>
        <v>-456051.37</v>
      </c>
      <c r="I27" s="34">
        <f>I28</f>
        <v>-562910</v>
      </c>
      <c r="J27" s="34">
        <f>J28</f>
        <v>-591230</v>
      </c>
      <c r="K27" s="34">
        <f>K28</f>
        <v>-596730</v>
      </c>
    </row>
    <row r="28" spans="1:11" ht="345" x14ac:dyDescent="0.25">
      <c r="A28" s="24"/>
      <c r="B28" s="24"/>
      <c r="C28" s="22" t="s">
        <v>380</v>
      </c>
      <c r="D28" s="23" t="s">
        <v>370</v>
      </c>
      <c r="E28" s="23" t="s">
        <v>146</v>
      </c>
      <c r="F28" s="24"/>
      <c r="G28" s="27">
        <v>-562910</v>
      </c>
      <c r="H28" s="27">
        <v>-456051.37</v>
      </c>
      <c r="I28" s="27">
        <v>-562910</v>
      </c>
      <c r="J28" s="28">
        <v>-591230</v>
      </c>
      <c r="K28" s="27">
        <v>-596730</v>
      </c>
    </row>
    <row r="29" spans="1:11" ht="85.5" x14ac:dyDescent="0.25">
      <c r="A29" s="24"/>
      <c r="B29" s="24"/>
      <c r="C29" s="18" t="s">
        <v>153</v>
      </c>
      <c r="D29" s="19" t="s">
        <v>17</v>
      </c>
      <c r="E29" s="19" t="s">
        <v>146</v>
      </c>
      <c r="F29" s="25"/>
      <c r="G29" s="26">
        <f>G30+G35+G37+G39</f>
        <v>2661109</v>
      </c>
      <c r="H29" s="26">
        <f t="shared" ref="H29:J29" si="2">H30+H35+H37+H39</f>
        <v>2010722.7300000002</v>
      </c>
      <c r="I29" s="26">
        <f t="shared" si="2"/>
        <v>2848000</v>
      </c>
      <c r="J29" s="30">
        <f t="shared" si="2"/>
        <v>3072000</v>
      </c>
      <c r="K29" s="26">
        <f>K30+K35+K37+K39</f>
        <v>3240000</v>
      </c>
    </row>
    <row r="30" spans="1:11" ht="90" x14ac:dyDescent="0.25">
      <c r="A30" s="24"/>
      <c r="B30" s="24"/>
      <c r="C30" s="31" t="s">
        <v>154</v>
      </c>
      <c r="D30" s="32" t="s">
        <v>18</v>
      </c>
      <c r="E30" s="32" t="s">
        <v>146</v>
      </c>
      <c r="F30" s="33"/>
      <c r="G30" s="34">
        <f>G31+G33</f>
        <v>1938109</v>
      </c>
      <c r="H30" s="34">
        <f t="shared" ref="H30:J30" si="3">H31+H33</f>
        <v>1564537.3900000001</v>
      </c>
      <c r="I30" s="34">
        <f t="shared" si="3"/>
        <v>2130000</v>
      </c>
      <c r="J30" s="35">
        <f t="shared" si="3"/>
        <v>2354000</v>
      </c>
      <c r="K30" s="34">
        <f>K31+K33</f>
        <v>2522000</v>
      </c>
    </row>
    <row r="31" spans="1:11" ht="90" x14ac:dyDescent="0.25">
      <c r="A31" s="24"/>
      <c r="B31" s="24"/>
      <c r="C31" s="31" t="s">
        <v>155</v>
      </c>
      <c r="D31" s="32" t="s">
        <v>19</v>
      </c>
      <c r="E31" s="32" t="s">
        <v>146</v>
      </c>
      <c r="F31" s="33"/>
      <c r="G31" s="34">
        <f>G32</f>
        <v>959521</v>
      </c>
      <c r="H31" s="34">
        <f>H32</f>
        <v>805586.92</v>
      </c>
      <c r="I31" s="34">
        <f>I32</f>
        <v>1051000</v>
      </c>
      <c r="J31" s="35">
        <f>J32</f>
        <v>1156000</v>
      </c>
      <c r="K31" s="34">
        <f>K32</f>
        <v>1232000</v>
      </c>
    </row>
    <row r="32" spans="1:11" ht="90" x14ac:dyDescent="0.25">
      <c r="A32" s="24"/>
      <c r="B32" s="24"/>
      <c r="C32" s="22" t="s">
        <v>156</v>
      </c>
      <c r="D32" s="23" t="s">
        <v>19</v>
      </c>
      <c r="E32" s="23" t="s">
        <v>145</v>
      </c>
      <c r="F32" s="33"/>
      <c r="G32" s="27">
        <v>959521</v>
      </c>
      <c r="H32" s="27">
        <v>805586.92</v>
      </c>
      <c r="I32" s="27">
        <v>1051000</v>
      </c>
      <c r="J32" s="28">
        <v>1156000</v>
      </c>
      <c r="K32" s="27">
        <v>1232000</v>
      </c>
    </row>
    <row r="33" spans="1:11" ht="135" x14ac:dyDescent="0.25">
      <c r="A33" s="24"/>
      <c r="B33" s="24"/>
      <c r="C33" s="31" t="s">
        <v>157</v>
      </c>
      <c r="D33" s="32" t="s">
        <v>20</v>
      </c>
      <c r="E33" s="32" t="s">
        <v>146</v>
      </c>
      <c r="F33" s="33"/>
      <c r="G33" s="34">
        <f>G34</f>
        <v>978588</v>
      </c>
      <c r="H33" s="34">
        <v>758950.47</v>
      </c>
      <c r="I33" s="34">
        <f>I34</f>
        <v>1079000</v>
      </c>
      <c r="J33" s="35">
        <f>J34</f>
        <v>1198000</v>
      </c>
      <c r="K33" s="34">
        <f>K34</f>
        <v>1290000</v>
      </c>
    </row>
    <row r="34" spans="1:11" ht="210" x14ac:dyDescent="0.25">
      <c r="A34" s="24"/>
      <c r="B34" s="24"/>
      <c r="C34" s="22" t="s">
        <v>158</v>
      </c>
      <c r="D34" s="23" t="s">
        <v>381</v>
      </c>
      <c r="E34" s="23" t="s">
        <v>146</v>
      </c>
      <c r="F34" s="24"/>
      <c r="G34" s="27">
        <v>978588</v>
      </c>
      <c r="H34" s="27">
        <v>758949.62</v>
      </c>
      <c r="I34" s="27">
        <v>1079000</v>
      </c>
      <c r="J34" s="28">
        <v>1198000</v>
      </c>
      <c r="K34" s="27">
        <v>1290000</v>
      </c>
    </row>
    <row r="35" spans="1:11" ht="90" x14ac:dyDescent="0.25">
      <c r="A35" s="24"/>
      <c r="B35" s="24"/>
      <c r="C35" s="31" t="s">
        <v>159</v>
      </c>
      <c r="D35" s="32" t="s">
        <v>21</v>
      </c>
      <c r="E35" s="32" t="s">
        <v>146</v>
      </c>
      <c r="F35" s="33"/>
      <c r="G35" s="34">
        <f>G36</f>
        <v>0</v>
      </c>
      <c r="H35" s="34">
        <f>H36</f>
        <v>-754.47</v>
      </c>
      <c r="I35" s="34">
        <f>I36</f>
        <v>0</v>
      </c>
      <c r="J35" s="35">
        <f>J36</f>
        <v>0</v>
      </c>
      <c r="K35" s="34">
        <f>K36</f>
        <v>0</v>
      </c>
    </row>
    <row r="36" spans="1:11" ht="90" x14ac:dyDescent="0.25">
      <c r="A36" s="24"/>
      <c r="B36" s="24"/>
      <c r="C36" s="22" t="s">
        <v>160</v>
      </c>
      <c r="D36" s="23" t="s">
        <v>21</v>
      </c>
      <c r="E36" s="23" t="s">
        <v>146</v>
      </c>
      <c r="F36" s="24"/>
      <c r="G36" s="27">
        <v>0</v>
      </c>
      <c r="H36" s="27">
        <v>-754.47</v>
      </c>
      <c r="I36" s="27">
        <v>0</v>
      </c>
      <c r="J36" s="28">
        <v>0</v>
      </c>
      <c r="K36" s="27">
        <v>0</v>
      </c>
    </row>
    <row r="37" spans="1:11" ht="90" x14ac:dyDescent="0.25">
      <c r="A37" s="24"/>
      <c r="B37" s="24"/>
      <c r="C37" s="31" t="s">
        <v>161</v>
      </c>
      <c r="D37" s="32" t="s">
        <v>22</v>
      </c>
      <c r="E37" s="32" t="s">
        <v>146</v>
      </c>
      <c r="F37" s="37"/>
      <c r="G37" s="34">
        <f>G38</f>
        <v>123000</v>
      </c>
      <c r="H37" s="34">
        <f>H38</f>
        <v>87676.3</v>
      </c>
      <c r="I37" s="34">
        <f>I38</f>
        <v>88000</v>
      </c>
      <c r="J37" s="35">
        <f>J38</f>
        <v>88000</v>
      </c>
      <c r="K37" s="34">
        <f>K38</f>
        <v>88000</v>
      </c>
    </row>
    <row r="38" spans="1:11" ht="90" x14ac:dyDescent="0.25">
      <c r="A38" s="24"/>
      <c r="B38" s="24"/>
      <c r="C38" s="22" t="s">
        <v>162</v>
      </c>
      <c r="D38" s="23" t="s">
        <v>22</v>
      </c>
      <c r="E38" s="23" t="s">
        <v>146</v>
      </c>
      <c r="F38" s="24"/>
      <c r="G38" s="27">
        <v>123000</v>
      </c>
      <c r="H38" s="27">
        <v>87676.3</v>
      </c>
      <c r="I38" s="27">
        <v>88000</v>
      </c>
      <c r="J38" s="28">
        <v>88000</v>
      </c>
      <c r="K38" s="27">
        <v>88000</v>
      </c>
    </row>
    <row r="39" spans="1:11" ht="90" x14ac:dyDescent="0.25">
      <c r="A39" s="24"/>
      <c r="B39" s="24"/>
      <c r="C39" s="31" t="s">
        <v>163</v>
      </c>
      <c r="D39" s="32" t="s">
        <v>23</v>
      </c>
      <c r="E39" s="32" t="s">
        <v>146</v>
      </c>
      <c r="F39" s="33"/>
      <c r="G39" s="34">
        <f>G40</f>
        <v>600000</v>
      </c>
      <c r="H39" s="34">
        <f>H40</f>
        <v>359263.51</v>
      </c>
      <c r="I39" s="34">
        <f>I40</f>
        <v>630000</v>
      </c>
      <c r="J39" s="35">
        <f>J40</f>
        <v>630000</v>
      </c>
      <c r="K39" s="34">
        <f>K40</f>
        <v>630000</v>
      </c>
    </row>
    <row r="40" spans="1:11" ht="120" x14ac:dyDescent="0.25">
      <c r="A40" s="24"/>
      <c r="B40" s="24"/>
      <c r="C40" s="22" t="s">
        <v>164</v>
      </c>
      <c r="D40" s="23" t="s">
        <v>24</v>
      </c>
      <c r="E40" s="23" t="s">
        <v>146</v>
      </c>
      <c r="F40" s="24"/>
      <c r="G40" s="27">
        <v>600000</v>
      </c>
      <c r="H40" s="27">
        <v>359263.51</v>
      </c>
      <c r="I40" s="27">
        <v>630000</v>
      </c>
      <c r="J40" s="28">
        <v>630000</v>
      </c>
      <c r="K40" s="27">
        <v>630000</v>
      </c>
    </row>
    <row r="41" spans="1:11" ht="85.5" x14ac:dyDescent="0.25">
      <c r="A41" s="24"/>
      <c r="B41" s="24"/>
      <c r="C41" s="18" t="s">
        <v>165</v>
      </c>
      <c r="D41" s="19" t="s">
        <v>25</v>
      </c>
      <c r="E41" s="19" t="s">
        <v>146</v>
      </c>
      <c r="F41" s="25"/>
      <c r="G41" s="26">
        <f>G42+G44</f>
        <v>1600000</v>
      </c>
      <c r="H41" s="26">
        <f>H42+H44</f>
        <v>1006934.39</v>
      </c>
      <c r="I41" s="26">
        <f>I42+I44</f>
        <v>1330000</v>
      </c>
      <c r="J41" s="30">
        <f>J42+J44</f>
        <v>1330000</v>
      </c>
      <c r="K41" s="26">
        <f>K42+K44</f>
        <v>1330000</v>
      </c>
    </row>
    <row r="42" spans="1:11" ht="90" x14ac:dyDescent="0.25">
      <c r="A42" s="24"/>
      <c r="B42" s="33"/>
      <c r="C42" s="31" t="s">
        <v>166</v>
      </c>
      <c r="D42" s="32" t="s">
        <v>26</v>
      </c>
      <c r="E42" s="32" t="s">
        <v>146</v>
      </c>
      <c r="F42" s="33"/>
      <c r="G42" s="34">
        <f>G43</f>
        <v>1600000</v>
      </c>
      <c r="H42" s="34">
        <f>H43</f>
        <v>1006934.39</v>
      </c>
      <c r="I42" s="34">
        <f>I43</f>
        <v>1330000</v>
      </c>
      <c r="J42" s="35">
        <f>J43</f>
        <v>1330000</v>
      </c>
      <c r="K42" s="34">
        <f>K43</f>
        <v>1330000</v>
      </c>
    </row>
    <row r="43" spans="1:11" ht="240" x14ac:dyDescent="0.25">
      <c r="A43" s="24"/>
      <c r="B43" s="24"/>
      <c r="C43" s="22" t="s">
        <v>167</v>
      </c>
      <c r="D43" s="23" t="s">
        <v>27</v>
      </c>
      <c r="E43" s="23" t="s">
        <v>146</v>
      </c>
      <c r="F43" s="24"/>
      <c r="G43" s="27">
        <v>1600000</v>
      </c>
      <c r="H43" s="27">
        <v>1006934.39</v>
      </c>
      <c r="I43" s="27">
        <v>1330000</v>
      </c>
      <c r="J43" s="28">
        <v>1330000</v>
      </c>
      <c r="K43" s="27">
        <v>1330000</v>
      </c>
    </row>
    <row r="44" spans="1:11" ht="120" x14ac:dyDescent="0.25">
      <c r="A44" s="24"/>
      <c r="B44" s="24"/>
      <c r="C44" s="31" t="s">
        <v>168</v>
      </c>
      <c r="D44" s="32" t="s">
        <v>28</v>
      </c>
      <c r="E44" s="32" t="s">
        <v>146</v>
      </c>
      <c r="F44" s="33"/>
      <c r="G44" s="34">
        <f>G45</f>
        <v>0</v>
      </c>
      <c r="H44" s="34">
        <f>H45</f>
        <v>0</v>
      </c>
      <c r="I44" s="34">
        <f>I45</f>
        <v>0</v>
      </c>
      <c r="J44" s="35">
        <v>0</v>
      </c>
      <c r="K44" s="34">
        <v>0</v>
      </c>
    </row>
    <row r="45" spans="1:11" ht="90" x14ac:dyDescent="0.25">
      <c r="A45" s="24"/>
      <c r="B45" s="24"/>
      <c r="C45" s="22" t="s">
        <v>169</v>
      </c>
      <c r="D45" s="23" t="s">
        <v>29</v>
      </c>
      <c r="E45" s="23" t="s">
        <v>146</v>
      </c>
      <c r="F45" s="25"/>
      <c r="G45" s="27">
        <v>0</v>
      </c>
      <c r="H45" s="27">
        <v>0</v>
      </c>
      <c r="I45" s="27">
        <v>0</v>
      </c>
      <c r="J45" s="28">
        <v>0</v>
      </c>
      <c r="K45" s="27">
        <v>0</v>
      </c>
    </row>
    <row r="46" spans="1:11" ht="142.5" x14ac:dyDescent="0.25">
      <c r="A46" s="24"/>
      <c r="B46" s="24"/>
      <c r="C46" s="18" t="s">
        <v>170</v>
      </c>
      <c r="D46" s="19" t="s">
        <v>30</v>
      </c>
      <c r="E46" s="19" t="s">
        <v>171</v>
      </c>
      <c r="F46" s="25"/>
      <c r="G46" s="26">
        <f>G47</f>
        <v>8151100</v>
      </c>
      <c r="H46" s="26">
        <f t="shared" ref="H46:J46" si="4">H47</f>
        <v>5512484.0499999998</v>
      </c>
      <c r="I46" s="26">
        <f t="shared" si="4"/>
        <v>7545000</v>
      </c>
      <c r="J46" s="30">
        <f t="shared" si="4"/>
        <v>7545000</v>
      </c>
      <c r="K46" s="26">
        <f>K47</f>
        <v>7545000</v>
      </c>
    </row>
    <row r="47" spans="1:11" ht="300" x14ac:dyDescent="0.25">
      <c r="A47" s="24"/>
      <c r="B47" s="24"/>
      <c r="C47" s="31" t="s">
        <v>172</v>
      </c>
      <c r="D47" s="32" t="s">
        <v>31</v>
      </c>
      <c r="E47" s="32" t="s">
        <v>171</v>
      </c>
      <c r="F47" s="33"/>
      <c r="G47" s="34">
        <f>G48+G51+G53</f>
        <v>8151100</v>
      </c>
      <c r="H47" s="34">
        <f t="shared" ref="H47:J47" si="5">H48+H51+H53</f>
        <v>5512484.0499999998</v>
      </c>
      <c r="I47" s="34">
        <f>I48+I51+I53</f>
        <v>7545000</v>
      </c>
      <c r="J47" s="35">
        <f t="shared" si="5"/>
        <v>7545000</v>
      </c>
      <c r="K47" s="34">
        <f>K48+K51+K53</f>
        <v>7545000</v>
      </c>
    </row>
    <row r="48" spans="1:11" ht="210" x14ac:dyDescent="0.25">
      <c r="A48" s="24"/>
      <c r="B48" s="24"/>
      <c r="C48" s="31" t="s">
        <v>173</v>
      </c>
      <c r="D48" s="32" t="s">
        <v>32</v>
      </c>
      <c r="E48" s="32" t="s">
        <v>171</v>
      </c>
      <c r="F48" s="33"/>
      <c r="G48" s="34">
        <f>G49+G50</f>
        <v>7432100</v>
      </c>
      <c r="H48" s="34">
        <f t="shared" ref="H48:J48" si="6">H49+H50</f>
        <v>4870374.9099999992</v>
      </c>
      <c r="I48" s="34">
        <f>I49+I50</f>
        <v>7300000</v>
      </c>
      <c r="J48" s="35">
        <f t="shared" si="6"/>
        <v>7300000</v>
      </c>
      <c r="K48" s="34">
        <f>K49+K50</f>
        <v>7300000</v>
      </c>
    </row>
    <row r="49" spans="1:11" ht="285" x14ac:dyDescent="0.25">
      <c r="A49" s="24"/>
      <c r="B49" s="24"/>
      <c r="C49" s="22" t="s">
        <v>174</v>
      </c>
      <c r="D49" s="23" t="s">
        <v>33</v>
      </c>
      <c r="E49" s="23" t="s">
        <v>171</v>
      </c>
      <c r="F49" s="24"/>
      <c r="G49" s="27">
        <v>7052100</v>
      </c>
      <c r="H49" s="27">
        <v>4759601.8099999996</v>
      </c>
      <c r="I49" s="27">
        <v>7050000</v>
      </c>
      <c r="J49" s="28">
        <v>7050000</v>
      </c>
      <c r="K49" s="27">
        <v>7050000</v>
      </c>
    </row>
    <row r="50" spans="1:11" ht="225" x14ac:dyDescent="0.25">
      <c r="A50" s="24"/>
      <c r="B50" s="24"/>
      <c r="C50" s="22" t="s">
        <v>175</v>
      </c>
      <c r="D50" s="23" t="s">
        <v>34</v>
      </c>
      <c r="E50" s="23" t="s">
        <v>171</v>
      </c>
      <c r="F50" s="24"/>
      <c r="G50" s="27">
        <v>380000</v>
      </c>
      <c r="H50" s="27">
        <v>110773.1</v>
      </c>
      <c r="I50" s="27">
        <v>250000</v>
      </c>
      <c r="J50" s="28">
        <v>250000</v>
      </c>
      <c r="K50" s="27">
        <v>250000</v>
      </c>
    </row>
    <row r="51" spans="1:11" ht="300" x14ac:dyDescent="0.25">
      <c r="A51" s="24"/>
      <c r="B51" s="24"/>
      <c r="C51" s="31" t="s">
        <v>176</v>
      </c>
      <c r="D51" s="32" t="s">
        <v>35</v>
      </c>
      <c r="E51" s="32" t="s">
        <v>171</v>
      </c>
      <c r="F51" s="33"/>
      <c r="G51" s="34">
        <f>G52</f>
        <v>629000</v>
      </c>
      <c r="H51" s="34">
        <f t="shared" ref="H51:J51" si="7">H52</f>
        <v>577267.03</v>
      </c>
      <c r="I51" s="34">
        <f t="shared" si="7"/>
        <v>155000</v>
      </c>
      <c r="J51" s="35">
        <f t="shared" si="7"/>
        <v>155000</v>
      </c>
      <c r="K51" s="34">
        <f>K52</f>
        <v>155000</v>
      </c>
    </row>
    <row r="52" spans="1:11" ht="225" x14ac:dyDescent="0.25">
      <c r="A52" s="24"/>
      <c r="B52" s="24"/>
      <c r="C52" s="22" t="s">
        <v>177</v>
      </c>
      <c r="D52" s="23" t="s">
        <v>120</v>
      </c>
      <c r="E52" s="23" t="s">
        <v>171</v>
      </c>
      <c r="F52" s="24"/>
      <c r="G52" s="27">
        <v>629000</v>
      </c>
      <c r="H52" s="27">
        <v>577267.03</v>
      </c>
      <c r="I52" s="27">
        <v>155000</v>
      </c>
      <c r="J52" s="28">
        <v>155000</v>
      </c>
      <c r="K52" s="27">
        <v>155000</v>
      </c>
    </row>
    <row r="53" spans="1:11" ht="270" x14ac:dyDescent="0.25">
      <c r="A53" s="24"/>
      <c r="B53" s="24"/>
      <c r="C53" s="31" t="s">
        <v>178</v>
      </c>
      <c r="D53" s="32" t="s">
        <v>36</v>
      </c>
      <c r="E53" s="32" t="s">
        <v>171</v>
      </c>
      <c r="F53" s="33"/>
      <c r="G53" s="34">
        <f>G54</f>
        <v>90000</v>
      </c>
      <c r="H53" s="34">
        <f t="shared" ref="H53:J54" si="8">H54</f>
        <v>64842.11</v>
      </c>
      <c r="I53" s="34">
        <f t="shared" si="8"/>
        <v>90000</v>
      </c>
      <c r="J53" s="35">
        <f t="shared" si="8"/>
        <v>90000</v>
      </c>
      <c r="K53" s="34">
        <f>K54</f>
        <v>90000</v>
      </c>
    </row>
    <row r="54" spans="1:11" ht="270" x14ac:dyDescent="0.25">
      <c r="A54" s="24"/>
      <c r="B54" s="24"/>
      <c r="C54" s="22" t="s">
        <v>179</v>
      </c>
      <c r="D54" s="23" t="s">
        <v>37</v>
      </c>
      <c r="E54" s="23" t="s">
        <v>171</v>
      </c>
      <c r="F54" s="24"/>
      <c r="G54" s="27">
        <f>G55</f>
        <v>90000</v>
      </c>
      <c r="H54" s="27">
        <f t="shared" si="8"/>
        <v>64842.11</v>
      </c>
      <c r="I54" s="27">
        <f t="shared" si="8"/>
        <v>90000</v>
      </c>
      <c r="J54" s="28">
        <f>J55</f>
        <v>90000</v>
      </c>
      <c r="K54" s="27">
        <f>K55</f>
        <v>90000</v>
      </c>
    </row>
    <row r="55" spans="1:11" ht="330" x14ac:dyDescent="0.25">
      <c r="A55" s="24"/>
      <c r="B55" s="24"/>
      <c r="C55" s="22" t="s">
        <v>180</v>
      </c>
      <c r="D55" s="23" t="s">
        <v>38</v>
      </c>
      <c r="E55" s="23" t="s">
        <v>171</v>
      </c>
      <c r="F55" s="24"/>
      <c r="G55" s="27">
        <v>90000</v>
      </c>
      <c r="H55" s="27">
        <v>64842.11</v>
      </c>
      <c r="I55" s="27">
        <v>90000</v>
      </c>
      <c r="J55" s="28">
        <v>90000</v>
      </c>
      <c r="K55" s="27">
        <v>90000</v>
      </c>
    </row>
    <row r="56" spans="1:11" ht="142.5" x14ac:dyDescent="0.25">
      <c r="A56" s="24"/>
      <c r="B56" s="24"/>
      <c r="C56" s="18" t="s">
        <v>181</v>
      </c>
      <c r="D56" s="19" t="s">
        <v>39</v>
      </c>
      <c r="E56" s="19" t="s">
        <v>182</v>
      </c>
      <c r="F56" s="19"/>
      <c r="G56" s="26">
        <f>G57</f>
        <v>298686.3</v>
      </c>
      <c r="H56" s="26">
        <f t="shared" ref="H56:J56" si="9">H57</f>
        <v>20451.61</v>
      </c>
      <c r="I56" s="26">
        <f t="shared" si="9"/>
        <v>3210</v>
      </c>
      <c r="J56" s="30">
        <f t="shared" si="9"/>
        <v>3470</v>
      </c>
      <c r="K56" s="26">
        <f>K57</f>
        <v>3740</v>
      </c>
    </row>
    <row r="57" spans="1:11" ht="165" x14ac:dyDescent="0.25">
      <c r="A57" s="24"/>
      <c r="B57" s="24"/>
      <c r="C57" s="31" t="s">
        <v>183</v>
      </c>
      <c r="D57" s="32" t="s">
        <v>40</v>
      </c>
      <c r="E57" s="38" t="s">
        <v>184</v>
      </c>
      <c r="F57" s="33"/>
      <c r="G57" s="34">
        <f>G58+G60+G62</f>
        <v>298686.3</v>
      </c>
      <c r="H57" s="34">
        <f t="shared" ref="H57:J57" si="10">H58+H60+H62</f>
        <v>20451.61</v>
      </c>
      <c r="I57" s="34">
        <f t="shared" si="10"/>
        <v>3210</v>
      </c>
      <c r="J57" s="35">
        <f t="shared" si="10"/>
        <v>3470</v>
      </c>
      <c r="K57" s="34">
        <f>K58+K60+K62</f>
        <v>3740</v>
      </c>
    </row>
    <row r="58" spans="1:11" ht="165" x14ac:dyDescent="0.25">
      <c r="A58" s="24"/>
      <c r="B58" s="24"/>
      <c r="C58" s="31" t="s">
        <v>185</v>
      </c>
      <c r="D58" s="32" t="s">
        <v>41</v>
      </c>
      <c r="E58" s="38" t="s">
        <v>184</v>
      </c>
      <c r="F58" s="39"/>
      <c r="G58" s="36">
        <f t="shared" ref="G58:J58" si="11">G59</f>
        <v>49631.76</v>
      </c>
      <c r="H58" s="36">
        <f t="shared" si="11"/>
        <v>7996.74</v>
      </c>
      <c r="I58" s="36">
        <f t="shared" si="11"/>
        <v>1490</v>
      </c>
      <c r="J58" s="40">
        <f t="shared" si="11"/>
        <v>1610</v>
      </c>
      <c r="K58" s="34">
        <f>K59</f>
        <v>1740</v>
      </c>
    </row>
    <row r="59" spans="1:11" ht="210" x14ac:dyDescent="0.25">
      <c r="A59" s="24"/>
      <c r="B59" s="24"/>
      <c r="C59" s="22" t="s">
        <v>186</v>
      </c>
      <c r="D59" s="23" t="s">
        <v>382</v>
      </c>
      <c r="E59" s="41" t="s">
        <v>184</v>
      </c>
      <c r="F59" s="24"/>
      <c r="G59" s="27">
        <v>49631.76</v>
      </c>
      <c r="H59" s="34">
        <v>7996.74</v>
      </c>
      <c r="I59" s="34">
        <v>1490</v>
      </c>
      <c r="J59" s="28">
        <v>1610</v>
      </c>
      <c r="K59" s="27">
        <v>1740</v>
      </c>
    </row>
    <row r="60" spans="1:11" ht="165" x14ac:dyDescent="0.25">
      <c r="A60" s="24"/>
      <c r="B60" s="24"/>
      <c r="C60" s="31" t="s">
        <v>187</v>
      </c>
      <c r="D60" s="32" t="s">
        <v>383</v>
      </c>
      <c r="E60" s="38" t="s">
        <v>184</v>
      </c>
      <c r="F60" s="33"/>
      <c r="G60" s="34">
        <f>G61</f>
        <v>400</v>
      </c>
      <c r="H60" s="34">
        <f t="shared" ref="H60:J60" si="12">H61</f>
        <v>156.96</v>
      </c>
      <c r="I60" s="34">
        <f t="shared" si="12"/>
        <v>20</v>
      </c>
      <c r="J60" s="35">
        <f t="shared" si="12"/>
        <v>20</v>
      </c>
      <c r="K60" s="34">
        <f>K61</f>
        <v>20</v>
      </c>
    </row>
    <row r="61" spans="1:11" ht="180" x14ac:dyDescent="0.25">
      <c r="A61" s="24"/>
      <c r="B61" s="24"/>
      <c r="C61" s="22" t="s">
        <v>188</v>
      </c>
      <c r="D61" s="23" t="s">
        <v>384</v>
      </c>
      <c r="E61" s="42" t="s">
        <v>184</v>
      </c>
      <c r="F61" s="24"/>
      <c r="G61" s="27">
        <v>400</v>
      </c>
      <c r="H61" s="27">
        <v>156.96</v>
      </c>
      <c r="I61" s="27">
        <v>20</v>
      </c>
      <c r="J61" s="28">
        <v>20</v>
      </c>
      <c r="K61" s="27">
        <v>20</v>
      </c>
    </row>
    <row r="62" spans="1:11" ht="165" x14ac:dyDescent="0.25">
      <c r="A62" s="24"/>
      <c r="B62" s="24"/>
      <c r="C62" s="31" t="s">
        <v>189</v>
      </c>
      <c r="D62" s="32" t="s">
        <v>42</v>
      </c>
      <c r="E62" s="38" t="s">
        <v>184</v>
      </c>
      <c r="F62" s="33"/>
      <c r="G62" s="34">
        <f>G63+G65</f>
        <v>248654.54</v>
      </c>
      <c r="H62" s="34">
        <f t="shared" ref="H62:J62" si="13">H63+H65</f>
        <v>12297.91</v>
      </c>
      <c r="I62" s="34">
        <f t="shared" si="13"/>
        <v>1700</v>
      </c>
      <c r="J62" s="35">
        <f t="shared" si="13"/>
        <v>1840</v>
      </c>
      <c r="K62" s="34">
        <f>K63+K65</f>
        <v>1980</v>
      </c>
    </row>
    <row r="63" spans="1:11" ht="165" x14ac:dyDescent="0.25">
      <c r="A63" s="24"/>
      <c r="B63" s="24"/>
      <c r="C63" s="31" t="s">
        <v>190</v>
      </c>
      <c r="D63" s="32" t="s">
        <v>43</v>
      </c>
      <c r="E63" s="38" t="s">
        <v>184</v>
      </c>
      <c r="F63" s="33"/>
      <c r="G63" s="34">
        <f>G64</f>
        <v>53084.88</v>
      </c>
      <c r="H63" s="34">
        <f>H64</f>
        <v>12297.91</v>
      </c>
      <c r="I63" s="34">
        <f>I64</f>
        <v>1700</v>
      </c>
      <c r="J63" s="34">
        <f>J64</f>
        <v>1840</v>
      </c>
      <c r="K63" s="34">
        <f>K64</f>
        <v>1980</v>
      </c>
    </row>
    <row r="64" spans="1:11" ht="165" x14ac:dyDescent="0.25">
      <c r="A64" s="24"/>
      <c r="B64" s="24"/>
      <c r="C64" s="22" t="s">
        <v>191</v>
      </c>
      <c r="D64" s="23" t="s">
        <v>385</v>
      </c>
      <c r="E64" s="42" t="s">
        <v>184</v>
      </c>
      <c r="F64" s="24"/>
      <c r="G64" s="27">
        <v>53084.88</v>
      </c>
      <c r="H64" s="27">
        <v>12297.91</v>
      </c>
      <c r="I64" s="27">
        <v>1700</v>
      </c>
      <c r="J64" s="28">
        <v>1840</v>
      </c>
      <c r="K64" s="27">
        <v>1980</v>
      </c>
    </row>
    <row r="65" spans="1:11" ht="165" x14ac:dyDescent="0.25">
      <c r="A65" s="24"/>
      <c r="B65" s="24"/>
      <c r="C65" s="31" t="s">
        <v>192</v>
      </c>
      <c r="D65" s="32" t="s">
        <v>44</v>
      </c>
      <c r="E65" s="38" t="s">
        <v>184</v>
      </c>
      <c r="F65" s="33"/>
      <c r="G65" s="34">
        <f>G66</f>
        <v>195569.66</v>
      </c>
      <c r="H65" s="34">
        <f>H66</f>
        <v>0</v>
      </c>
      <c r="I65" s="34">
        <f t="shared" ref="I65:J65" si="14">I66</f>
        <v>0</v>
      </c>
      <c r="J65" s="35">
        <f t="shared" si="14"/>
        <v>0</v>
      </c>
      <c r="K65" s="34">
        <f>K66</f>
        <v>0</v>
      </c>
    </row>
    <row r="66" spans="1:11" ht="180" x14ac:dyDescent="0.25">
      <c r="A66" s="24"/>
      <c r="B66" s="24"/>
      <c r="C66" s="22" t="s">
        <v>193</v>
      </c>
      <c r="D66" s="23" t="s">
        <v>386</v>
      </c>
      <c r="E66" s="42" t="s">
        <v>184</v>
      </c>
      <c r="F66" s="24"/>
      <c r="G66" s="27">
        <v>195569.66</v>
      </c>
      <c r="H66" s="27">
        <v>0</v>
      </c>
      <c r="I66" s="27">
        <v>0</v>
      </c>
      <c r="J66" s="28">
        <v>0</v>
      </c>
      <c r="K66" s="27">
        <v>0</v>
      </c>
    </row>
    <row r="67" spans="1:11" ht="99.75" x14ac:dyDescent="0.25">
      <c r="A67" s="24"/>
      <c r="B67" s="24"/>
      <c r="C67" s="18" t="s">
        <v>194</v>
      </c>
      <c r="D67" s="19" t="s">
        <v>45</v>
      </c>
      <c r="E67" s="19"/>
      <c r="F67" s="25"/>
      <c r="G67" s="26">
        <f>G73+G68</f>
        <v>7740000</v>
      </c>
      <c r="H67" s="26">
        <f>H73+H68</f>
        <v>5842998.5899999999</v>
      </c>
      <c r="I67" s="26">
        <f>I73+I68</f>
        <v>7750000</v>
      </c>
      <c r="J67" s="30">
        <f>J73+J68</f>
        <v>7750000</v>
      </c>
      <c r="K67" s="26">
        <f>K73+K68</f>
        <v>7750000</v>
      </c>
    </row>
    <row r="68" spans="1:11" ht="30" x14ac:dyDescent="0.25">
      <c r="A68" s="24"/>
      <c r="B68" s="24"/>
      <c r="C68" s="22" t="s">
        <v>195</v>
      </c>
      <c r="D68" s="23" t="s">
        <v>121</v>
      </c>
      <c r="E68" s="19"/>
      <c r="F68" s="25"/>
      <c r="G68" s="27">
        <f t="shared" ref="G68:K69" si="15">G69</f>
        <v>7200000</v>
      </c>
      <c r="H68" s="27">
        <f t="shared" si="15"/>
        <v>5224204.26</v>
      </c>
      <c r="I68" s="27">
        <f t="shared" si="15"/>
        <v>7200000</v>
      </c>
      <c r="J68" s="28">
        <f t="shared" si="15"/>
        <v>7200000</v>
      </c>
      <c r="K68" s="27">
        <f>K69</f>
        <v>7200000</v>
      </c>
    </row>
    <row r="69" spans="1:11" ht="45" x14ac:dyDescent="0.25">
      <c r="A69" s="24"/>
      <c r="B69" s="24"/>
      <c r="C69" s="22" t="s">
        <v>196</v>
      </c>
      <c r="D69" s="23" t="s">
        <v>122</v>
      </c>
      <c r="E69" s="19"/>
      <c r="F69" s="25"/>
      <c r="G69" s="27">
        <f t="shared" si="15"/>
        <v>7200000</v>
      </c>
      <c r="H69" s="27">
        <f t="shared" si="15"/>
        <v>5224204.26</v>
      </c>
      <c r="I69" s="27">
        <f t="shared" si="15"/>
        <v>7200000</v>
      </c>
      <c r="J69" s="28">
        <f t="shared" si="15"/>
        <v>7200000</v>
      </c>
      <c r="K69" s="27">
        <f t="shared" si="15"/>
        <v>7200000</v>
      </c>
    </row>
    <row r="70" spans="1:11" ht="105" x14ac:dyDescent="0.25">
      <c r="A70" s="24"/>
      <c r="B70" s="24"/>
      <c r="C70" s="22" t="s">
        <v>198</v>
      </c>
      <c r="D70" s="23" t="s">
        <v>123</v>
      </c>
      <c r="E70" s="23" t="s">
        <v>197</v>
      </c>
      <c r="F70" s="25"/>
      <c r="G70" s="27">
        <f>G71+G72</f>
        <v>7200000</v>
      </c>
      <c r="H70" s="27">
        <f>H71+H72</f>
        <v>5224204.26</v>
      </c>
      <c r="I70" s="27">
        <f>I71+I72</f>
        <v>7200000</v>
      </c>
      <c r="J70" s="28">
        <f>J71+J72</f>
        <v>7200000</v>
      </c>
      <c r="K70" s="27">
        <f>K71+K72</f>
        <v>7200000</v>
      </c>
    </row>
    <row r="71" spans="1:11" ht="165" x14ac:dyDescent="0.25">
      <c r="A71" s="24"/>
      <c r="B71" s="24"/>
      <c r="C71" s="22" t="s">
        <v>199</v>
      </c>
      <c r="D71" s="23" t="s">
        <v>124</v>
      </c>
      <c r="E71" s="23" t="s">
        <v>197</v>
      </c>
      <c r="F71" s="25"/>
      <c r="G71" s="27">
        <v>3300000</v>
      </c>
      <c r="H71" s="27">
        <v>2279559.9700000002</v>
      </c>
      <c r="I71" s="27">
        <v>3120000</v>
      </c>
      <c r="J71" s="28">
        <v>3120000</v>
      </c>
      <c r="K71" s="27">
        <v>3120000</v>
      </c>
    </row>
    <row r="72" spans="1:11" ht="180" x14ac:dyDescent="0.25">
      <c r="A72" s="24"/>
      <c r="B72" s="24"/>
      <c r="C72" s="22" t="s">
        <v>200</v>
      </c>
      <c r="D72" s="23" t="s">
        <v>125</v>
      </c>
      <c r="E72" s="23" t="s">
        <v>197</v>
      </c>
      <c r="F72" s="25"/>
      <c r="G72" s="27">
        <v>3900000</v>
      </c>
      <c r="H72" s="27">
        <v>2944644.29</v>
      </c>
      <c r="I72" s="27">
        <v>4080000</v>
      </c>
      <c r="J72" s="27">
        <v>4080000</v>
      </c>
      <c r="K72" s="27">
        <v>4080000</v>
      </c>
    </row>
    <row r="73" spans="1:11" ht="45" x14ac:dyDescent="0.25">
      <c r="A73" s="24"/>
      <c r="B73" s="24"/>
      <c r="C73" s="31" t="s">
        <v>201</v>
      </c>
      <c r="D73" s="32" t="s">
        <v>46</v>
      </c>
      <c r="E73" s="32"/>
      <c r="F73" s="33"/>
      <c r="G73" s="34">
        <f>G74</f>
        <v>540000</v>
      </c>
      <c r="H73" s="34">
        <f>H74</f>
        <v>618794.32999999996</v>
      </c>
      <c r="I73" s="34">
        <f t="shared" ref="I73:J73" si="16">I74</f>
        <v>550000</v>
      </c>
      <c r="J73" s="35">
        <f t="shared" si="16"/>
        <v>550000</v>
      </c>
      <c r="K73" s="34">
        <f>K74</f>
        <v>550000</v>
      </c>
    </row>
    <row r="74" spans="1:11" ht="45" x14ac:dyDescent="0.25">
      <c r="A74" s="24"/>
      <c r="B74" s="24"/>
      <c r="C74" s="31" t="s">
        <v>202</v>
      </c>
      <c r="D74" s="32" t="s">
        <v>47</v>
      </c>
      <c r="E74" s="32"/>
      <c r="F74" s="33"/>
      <c r="G74" s="34">
        <f>G75</f>
        <v>540000</v>
      </c>
      <c r="H74" s="34">
        <f>H75</f>
        <v>618794.32999999996</v>
      </c>
      <c r="I74" s="34">
        <f>I75</f>
        <v>550000</v>
      </c>
      <c r="J74" s="35">
        <f>J75</f>
        <v>550000</v>
      </c>
      <c r="K74" s="34">
        <f>K75</f>
        <v>550000</v>
      </c>
    </row>
    <row r="75" spans="1:11" ht="75" x14ac:dyDescent="0.25">
      <c r="A75" s="24"/>
      <c r="B75" s="24"/>
      <c r="C75" s="31" t="s">
        <v>203</v>
      </c>
      <c r="D75" s="32" t="s">
        <v>48</v>
      </c>
      <c r="E75" s="32"/>
      <c r="F75" s="33"/>
      <c r="G75" s="34">
        <f>SUM(G76:G81)</f>
        <v>540000</v>
      </c>
      <c r="H75" s="34">
        <f>SUM(H76:H81)</f>
        <v>618794.32999999996</v>
      </c>
      <c r="I75" s="34">
        <f>SUM(I76:I81)</f>
        <v>550000</v>
      </c>
      <c r="J75" s="35">
        <f>SUM(J76:J81)</f>
        <v>550000</v>
      </c>
      <c r="K75" s="34">
        <f>SUM(K76:K81)</f>
        <v>550000</v>
      </c>
    </row>
    <row r="76" spans="1:11" ht="105" x14ac:dyDescent="0.25">
      <c r="A76" s="24"/>
      <c r="B76" s="24"/>
      <c r="C76" s="22" t="s">
        <v>204</v>
      </c>
      <c r="D76" s="23" t="s">
        <v>387</v>
      </c>
      <c r="E76" s="23" t="s">
        <v>205</v>
      </c>
      <c r="F76" s="24"/>
      <c r="G76" s="27">
        <v>0</v>
      </c>
      <c r="H76" s="27">
        <v>0</v>
      </c>
      <c r="I76" s="27">
        <v>0</v>
      </c>
      <c r="J76" s="28">
        <v>0</v>
      </c>
      <c r="K76" s="27">
        <v>0</v>
      </c>
    </row>
    <row r="77" spans="1:11" ht="120" x14ac:dyDescent="0.25">
      <c r="A77" s="24"/>
      <c r="B77" s="24"/>
      <c r="C77" s="22" t="s">
        <v>206</v>
      </c>
      <c r="D77" s="23" t="s">
        <v>49</v>
      </c>
      <c r="E77" s="23" t="s">
        <v>171</v>
      </c>
      <c r="F77" s="24"/>
      <c r="G77" s="27">
        <v>500000</v>
      </c>
      <c r="H77" s="27">
        <v>573767.26</v>
      </c>
      <c r="I77" s="27">
        <v>500000</v>
      </c>
      <c r="J77" s="27">
        <v>500000</v>
      </c>
      <c r="K77" s="27">
        <v>500000</v>
      </c>
    </row>
    <row r="78" spans="1:11" ht="120" x14ac:dyDescent="0.25">
      <c r="A78" s="24"/>
      <c r="B78" s="24"/>
      <c r="C78" s="22" t="s">
        <v>207</v>
      </c>
      <c r="D78" s="23" t="s">
        <v>50</v>
      </c>
      <c r="E78" s="43" t="s">
        <v>197</v>
      </c>
      <c r="F78" s="24"/>
      <c r="G78" s="27">
        <v>0</v>
      </c>
      <c r="H78" s="27">
        <v>0</v>
      </c>
      <c r="I78" s="27">
        <v>0</v>
      </c>
      <c r="J78" s="28">
        <v>0</v>
      </c>
      <c r="K78" s="27">
        <v>0</v>
      </c>
    </row>
    <row r="79" spans="1:11" ht="135" x14ac:dyDescent="0.25">
      <c r="A79" s="24"/>
      <c r="B79" s="24"/>
      <c r="C79" s="22" t="s">
        <v>208</v>
      </c>
      <c r="D79" s="23" t="s">
        <v>51</v>
      </c>
      <c r="E79" s="23" t="s">
        <v>209</v>
      </c>
      <c r="F79" s="24"/>
      <c r="G79" s="27">
        <v>0</v>
      </c>
      <c r="H79" s="27">
        <v>0</v>
      </c>
      <c r="I79" s="27">
        <v>0</v>
      </c>
      <c r="J79" s="28">
        <v>0</v>
      </c>
      <c r="K79" s="27">
        <v>0</v>
      </c>
    </row>
    <row r="80" spans="1:11" ht="135" x14ac:dyDescent="0.25">
      <c r="A80" s="24"/>
      <c r="B80" s="24"/>
      <c r="C80" s="22" t="s">
        <v>210</v>
      </c>
      <c r="D80" s="23" t="s">
        <v>52</v>
      </c>
      <c r="E80" s="23" t="s">
        <v>209</v>
      </c>
      <c r="F80" s="24"/>
      <c r="G80" s="27">
        <v>0</v>
      </c>
      <c r="H80" s="27">
        <v>2772.07</v>
      </c>
      <c r="I80" s="27">
        <v>0</v>
      </c>
      <c r="J80" s="28">
        <v>0</v>
      </c>
      <c r="K80" s="27">
        <v>0</v>
      </c>
    </row>
    <row r="81" spans="1:11" ht="165" x14ac:dyDescent="0.25">
      <c r="A81" s="24"/>
      <c r="B81" s="24"/>
      <c r="C81" s="22" t="s">
        <v>211</v>
      </c>
      <c r="D81" s="23" t="s">
        <v>126</v>
      </c>
      <c r="E81" s="23" t="s">
        <v>212</v>
      </c>
      <c r="F81" s="24"/>
      <c r="G81" s="27">
        <v>40000</v>
      </c>
      <c r="H81" s="27">
        <v>42255</v>
      </c>
      <c r="I81" s="27">
        <v>50000</v>
      </c>
      <c r="J81" s="27">
        <v>50000</v>
      </c>
      <c r="K81" s="27">
        <v>50000</v>
      </c>
    </row>
    <row r="82" spans="1:11" ht="85.5" x14ac:dyDescent="0.25">
      <c r="A82" s="24"/>
      <c r="B82" s="24"/>
      <c r="C82" s="18" t="s">
        <v>213</v>
      </c>
      <c r="D82" s="19" t="s">
        <v>53</v>
      </c>
      <c r="E82" s="19" t="s">
        <v>205</v>
      </c>
      <c r="F82" s="25"/>
      <c r="G82" s="26">
        <f>G83+G86</f>
        <v>461000</v>
      </c>
      <c r="H82" s="26">
        <f t="shared" ref="H82:J82" si="17">H83+H86</f>
        <v>1239354.3799999999</v>
      </c>
      <c r="I82" s="26">
        <f t="shared" si="17"/>
        <v>370000</v>
      </c>
      <c r="J82" s="30">
        <f t="shared" si="17"/>
        <v>370000</v>
      </c>
      <c r="K82" s="26">
        <f>K83+K86</f>
        <v>370000</v>
      </c>
    </row>
    <row r="83" spans="1:11" ht="285" x14ac:dyDescent="0.25">
      <c r="A83" s="24"/>
      <c r="B83" s="24"/>
      <c r="C83" s="31" t="s">
        <v>214</v>
      </c>
      <c r="D83" s="32" t="s">
        <v>54</v>
      </c>
      <c r="E83" s="32" t="s">
        <v>205</v>
      </c>
      <c r="F83" s="33"/>
      <c r="G83" s="34">
        <f>G84</f>
        <v>391000</v>
      </c>
      <c r="H83" s="34">
        <f t="shared" ref="H83:J83" si="18">H84</f>
        <v>1005551.58</v>
      </c>
      <c r="I83" s="34">
        <f t="shared" si="18"/>
        <v>300000</v>
      </c>
      <c r="J83" s="35">
        <f t="shared" si="18"/>
        <v>300000</v>
      </c>
      <c r="K83" s="34">
        <f>K84</f>
        <v>300000</v>
      </c>
    </row>
    <row r="84" spans="1:11" ht="300" x14ac:dyDescent="0.25">
      <c r="A84" s="24"/>
      <c r="B84" s="24"/>
      <c r="C84" s="22" t="s">
        <v>215</v>
      </c>
      <c r="D84" s="23" t="s">
        <v>55</v>
      </c>
      <c r="E84" s="23" t="s">
        <v>205</v>
      </c>
      <c r="F84" s="24"/>
      <c r="G84" s="27">
        <f>G85</f>
        <v>391000</v>
      </c>
      <c r="H84" s="27">
        <f t="shared" ref="H84:J84" si="19">H85</f>
        <v>1005551.58</v>
      </c>
      <c r="I84" s="27">
        <f t="shared" si="19"/>
        <v>300000</v>
      </c>
      <c r="J84" s="28">
        <f t="shared" si="19"/>
        <v>300000</v>
      </c>
      <c r="K84" s="27">
        <f>K85</f>
        <v>300000</v>
      </c>
    </row>
    <row r="85" spans="1:11" ht="300" x14ac:dyDescent="0.25">
      <c r="A85" s="24"/>
      <c r="B85" s="24"/>
      <c r="C85" s="22" t="s">
        <v>216</v>
      </c>
      <c r="D85" s="23" t="s">
        <v>359</v>
      </c>
      <c r="E85" s="23" t="s">
        <v>205</v>
      </c>
      <c r="F85" s="24"/>
      <c r="G85" s="27">
        <v>391000</v>
      </c>
      <c r="H85" s="27">
        <v>1005551.58</v>
      </c>
      <c r="I85" s="27">
        <v>300000</v>
      </c>
      <c r="J85" s="27">
        <v>300000</v>
      </c>
      <c r="K85" s="27">
        <v>300000</v>
      </c>
    </row>
    <row r="86" spans="1:11" ht="90" x14ac:dyDescent="0.25">
      <c r="A86" s="24"/>
      <c r="B86" s="24"/>
      <c r="C86" s="31" t="s">
        <v>217</v>
      </c>
      <c r="D86" s="32" t="s">
        <v>56</v>
      </c>
      <c r="E86" s="32" t="s">
        <v>205</v>
      </c>
      <c r="F86" s="33"/>
      <c r="G86" s="34">
        <f>G87</f>
        <v>70000</v>
      </c>
      <c r="H86" s="34">
        <f>H87</f>
        <v>233802.8</v>
      </c>
      <c r="I86" s="34">
        <f>I87</f>
        <v>70000</v>
      </c>
      <c r="J86" s="35">
        <f>J87</f>
        <v>70000</v>
      </c>
      <c r="K86" s="34">
        <f>K87</f>
        <v>70000</v>
      </c>
    </row>
    <row r="87" spans="1:11" ht="90" x14ac:dyDescent="0.25">
      <c r="A87" s="24"/>
      <c r="B87" s="24"/>
      <c r="C87" s="22" t="s">
        <v>218</v>
      </c>
      <c r="D87" s="23" t="s">
        <v>57</v>
      </c>
      <c r="E87" s="23" t="s">
        <v>205</v>
      </c>
      <c r="F87" s="24"/>
      <c r="G87" s="27">
        <f>G88+G89</f>
        <v>70000</v>
      </c>
      <c r="H87" s="27">
        <f t="shared" ref="H87:J87" si="20">H88+H89</f>
        <v>233802.8</v>
      </c>
      <c r="I87" s="27">
        <f t="shared" si="20"/>
        <v>70000</v>
      </c>
      <c r="J87" s="28">
        <f t="shared" si="20"/>
        <v>70000</v>
      </c>
      <c r="K87" s="34">
        <f>K88+K89</f>
        <v>70000</v>
      </c>
    </row>
    <row r="88" spans="1:11" ht="195" x14ac:dyDescent="0.25">
      <c r="A88" s="24"/>
      <c r="B88" s="24"/>
      <c r="C88" s="22" t="s">
        <v>219</v>
      </c>
      <c r="D88" s="23" t="s">
        <v>58</v>
      </c>
      <c r="E88" s="23" t="s">
        <v>171</v>
      </c>
      <c r="F88" s="24"/>
      <c r="G88" s="27">
        <v>40000</v>
      </c>
      <c r="H88" s="27">
        <v>180909.84</v>
      </c>
      <c r="I88" s="27">
        <v>70000</v>
      </c>
      <c r="J88" s="28">
        <v>70000</v>
      </c>
      <c r="K88" s="27">
        <v>70000</v>
      </c>
    </row>
    <row r="89" spans="1:11" ht="135" x14ac:dyDescent="0.25">
      <c r="A89" s="24"/>
      <c r="B89" s="24"/>
      <c r="C89" s="22" t="s">
        <v>220</v>
      </c>
      <c r="D89" s="23" t="s">
        <v>59</v>
      </c>
      <c r="E89" s="23" t="s">
        <v>171</v>
      </c>
      <c r="F89" s="24"/>
      <c r="G89" s="27">
        <v>30000</v>
      </c>
      <c r="H89" s="27">
        <v>52892.959999999999</v>
      </c>
      <c r="I89" s="27">
        <v>0</v>
      </c>
      <c r="J89" s="28">
        <v>0</v>
      </c>
      <c r="K89" s="27">
        <v>0</v>
      </c>
    </row>
    <row r="90" spans="1:11" ht="57" x14ac:dyDescent="0.25">
      <c r="A90" s="44"/>
      <c r="B90" s="44"/>
      <c r="C90" s="45" t="s">
        <v>221</v>
      </c>
      <c r="D90" s="46" t="s">
        <v>60</v>
      </c>
      <c r="E90" s="46"/>
      <c r="F90" s="47"/>
      <c r="G90" s="48">
        <f>G91+G118</f>
        <v>138250</v>
      </c>
      <c r="H90" s="48">
        <f>H91+H118</f>
        <v>76282.310000000012</v>
      </c>
      <c r="I90" s="48">
        <f>I91+I118</f>
        <v>142425</v>
      </c>
      <c r="J90" s="49">
        <f>J91+J118</f>
        <v>142425</v>
      </c>
      <c r="K90" s="48">
        <f>K91+K118</f>
        <v>142425</v>
      </c>
    </row>
    <row r="91" spans="1:11" ht="105" x14ac:dyDescent="0.25">
      <c r="A91" s="24"/>
      <c r="B91" s="24"/>
      <c r="C91" s="31" t="s">
        <v>222</v>
      </c>
      <c r="D91" s="50" t="s">
        <v>61</v>
      </c>
      <c r="E91" s="32"/>
      <c r="F91" s="33"/>
      <c r="G91" s="34">
        <f>G92+G95+G98+G101+G103+G105+G108+G110+G112+G114</f>
        <v>128250</v>
      </c>
      <c r="H91" s="34">
        <f>H92+H95+H98+H101+H103+H105+H108+H110+H112+H114</f>
        <v>74625.240000000005</v>
      </c>
      <c r="I91" s="34">
        <f>I92+I95+I98+I101+I103+I105+I108+I110+I112+I114</f>
        <v>137425</v>
      </c>
      <c r="J91" s="35">
        <f>J92+J95+J98+J101+J103+J105+J108+J110+J112+J114</f>
        <v>137425</v>
      </c>
      <c r="K91" s="51">
        <f>K92+K95+K98+K101+K103+K105+K108+K110+K112+K114</f>
        <v>137425</v>
      </c>
    </row>
    <row r="92" spans="1:11" ht="180" x14ac:dyDescent="0.25">
      <c r="A92" s="24"/>
      <c r="B92" s="24"/>
      <c r="C92" s="31" t="s">
        <v>223</v>
      </c>
      <c r="D92" s="32" t="s">
        <v>62</v>
      </c>
      <c r="E92" s="32"/>
      <c r="F92" s="39"/>
      <c r="G92" s="34">
        <f>G93+G94</f>
        <v>3250</v>
      </c>
      <c r="H92" s="34">
        <f t="shared" ref="H92:J92" si="21">H93+H94</f>
        <v>800</v>
      </c>
      <c r="I92" s="34">
        <f t="shared" si="21"/>
        <v>4550</v>
      </c>
      <c r="J92" s="35">
        <f t="shared" si="21"/>
        <v>4550</v>
      </c>
      <c r="K92" s="34">
        <f>K93+K94</f>
        <v>4550</v>
      </c>
    </row>
    <row r="93" spans="1:11" ht="225" x14ac:dyDescent="0.25">
      <c r="A93" s="24"/>
      <c r="B93" s="24"/>
      <c r="C93" s="22" t="s">
        <v>224</v>
      </c>
      <c r="D93" s="42" t="s">
        <v>63</v>
      </c>
      <c r="E93" s="23" t="s">
        <v>225</v>
      </c>
      <c r="F93" s="25"/>
      <c r="G93" s="27">
        <v>1550</v>
      </c>
      <c r="H93" s="27">
        <v>800</v>
      </c>
      <c r="I93" s="27">
        <v>3550</v>
      </c>
      <c r="J93" s="27">
        <v>3550</v>
      </c>
      <c r="K93" s="27">
        <v>3550</v>
      </c>
    </row>
    <row r="94" spans="1:11" ht="225" x14ac:dyDescent="0.25">
      <c r="A94" s="24"/>
      <c r="B94" s="24"/>
      <c r="C94" s="22" t="s">
        <v>226</v>
      </c>
      <c r="D94" s="42" t="s">
        <v>63</v>
      </c>
      <c r="E94" s="23" t="s">
        <v>227</v>
      </c>
      <c r="F94" s="25"/>
      <c r="G94" s="27">
        <v>1700</v>
      </c>
      <c r="H94" s="27">
        <v>0</v>
      </c>
      <c r="I94" s="27">
        <v>1000</v>
      </c>
      <c r="J94" s="27">
        <v>1000</v>
      </c>
      <c r="K94" s="27">
        <v>1000</v>
      </c>
    </row>
    <row r="95" spans="1:11" ht="255" x14ac:dyDescent="0.25">
      <c r="A95" s="24"/>
      <c r="B95" s="24"/>
      <c r="C95" s="31" t="s">
        <v>228</v>
      </c>
      <c r="D95" s="32" t="s">
        <v>65</v>
      </c>
      <c r="E95" s="32"/>
      <c r="F95" s="39"/>
      <c r="G95" s="34">
        <f>G96+G97</f>
        <v>5500</v>
      </c>
      <c r="H95" s="34">
        <f t="shared" ref="H95:J95" si="22">H96+H97</f>
        <v>5750</v>
      </c>
      <c r="I95" s="34">
        <f t="shared" si="22"/>
        <v>3500</v>
      </c>
      <c r="J95" s="35">
        <f t="shared" si="22"/>
        <v>3500</v>
      </c>
      <c r="K95" s="34">
        <f>K96+K97</f>
        <v>3500</v>
      </c>
    </row>
    <row r="96" spans="1:11" ht="315" x14ac:dyDescent="0.25">
      <c r="A96" s="24"/>
      <c r="B96" s="24"/>
      <c r="C96" s="22" t="s">
        <v>230</v>
      </c>
      <c r="D96" s="23" t="s">
        <v>66</v>
      </c>
      <c r="E96" s="23" t="s">
        <v>229</v>
      </c>
      <c r="F96" s="25"/>
      <c r="G96" s="27">
        <v>500</v>
      </c>
      <c r="H96" s="27">
        <v>750</v>
      </c>
      <c r="I96" s="27">
        <v>500</v>
      </c>
      <c r="J96" s="28">
        <v>500</v>
      </c>
      <c r="K96" s="27">
        <v>500</v>
      </c>
    </row>
    <row r="97" spans="1:11" ht="315" x14ac:dyDescent="0.25">
      <c r="A97" s="24"/>
      <c r="B97" s="24"/>
      <c r="C97" s="22" t="s">
        <v>351</v>
      </c>
      <c r="D97" s="23" t="s">
        <v>66</v>
      </c>
      <c r="E97" s="23" t="s">
        <v>227</v>
      </c>
      <c r="F97" s="25"/>
      <c r="G97" s="27">
        <v>5000</v>
      </c>
      <c r="H97" s="27">
        <v>5000</v>
      </c>
      <c r="I97" s="27">
        <v>3000</v>
      </c>
      <c r="J97" s="27">
        <v>3000</v>
      </c>
      <c r="K97" s="27">
        <v>3000</v>
      </c>
    </row>
    <row r="98" spans="1:11" ht="180" x14ac:dyDescent="0.25">
      <c r="A98" s="24"/>
      <c r="B98" s="24"/>
      <c r="C98" s="31" t="s">
        <v>231</v>
      </c>
      <c r="D98" s="32" t="s">
        <v>67</v>
      </c>
      <c r="E98" s="32"/>
      <c r="F98" s="39"/>
      <c r="G98" s="34">
        <f>G99+G100</f>
        <v>2300</v>
      </c>
      <c r="H98" s="34">
        <f t="shared" ref="H98:J98" si="23">H99+H100</f>
        <v>10924.22</v>
      </c>
      <c r="I98" s="34">
        <f t="shared" si="23"/>
        <v>3650</v>
      </c>
      <c r="J98" s="35">
        <f t="shared" si="23"/>
        <v>3650</v>
      </c>
      <c r="K98" s="34">
        <f>K99+K100</f>
        <v>3650</v>
      </c>
    </row>
    <row r="99" spans="1:11" ht="240" x14ac:dyDescent="0.25">
      <c r="A99" s="24"/>
      <c r="B99" s="24"/>
      <c r="C99" s="22" t="s">
        <v>232</v>
      </c>
      <c r="D99" s="23" t="s">
        <v>118</v>
      </c>
      <c r="E99" s="23" t="s">
        <v>225</v>
      </c>
      <c r="F99" s="25"/>
      <c r="G99" s="27">
        <v>0</v>
      </c>
      <c r="H99" s="27">
        <v>0</v>
      </c>
      <c r="I99" s="27">
        <v>0</v>
      </c>
      <c r="J99" s="28">
        <v>0</v>
      </c>
      <c r="K99" s="27">
        <v>0</v>
      </c>
    </row>
    <row r="100" spans="1:11" ht="240" x14ac:dyDescent="0.25">
      <c r="A100" s="24"/>
      <c r="B100" s="24"/>
      <c r="C100" s="22" t="s">
        <v>233</v>
      </c>
      <c r="D100" s="23" t="s">
        <v>118</v>
      </c>
      <c r="E100" s="23" t="s">
        <v>227</v>
      </c>
      <c r="F100" s="25"/>
      <c r="G100" s="27">
        <v>2300</v>
      </c>
      <c r="H100" s="27">
        <v>10924.22</v>
      </c>
      <c r="I100" s="27">
        <v>3650</v>
      </c>
      <c r="J100" s="27">
        <v>3650</v>
      </c>
      <c r="K100" s="27">
        <v>3650</v>
      </c>
    </row>
    <row r="101" spans="1:11" ht="195" x14ac:dyDescent="0.25">
      <c r="A101" s="24"/>
      <c r="B101" s="24"/>
      <c r="C101" s="31" t="s">
        <v>352</v>
      </c>
      <c r="D101" s="32" t="s">
        <v>68</v>
      </c>
      <c r="E101" s="32"/>
      <c r="F101" s="39"/>
      <c r="G101" s="34">
        <f>G102</f>
        <v>37000</v>
      </c>
      <c r="H101" s="34">
        <f t="shared" ref="H101:J101" si="24">H102</f>
        <v>15250</v>
      </c>
      <c r="I101" s="34">
        <f t="shared" si="24"/>
        <v>41550</v>
      </c>
      <c r="J101" s="35">
        <f t="shared" si="24"/>
        <v>41550</v>
      </c>
      <c r="K101" s="34">
        <f>K102</f>
        <v>41550</v>
      </c>
    </row>
    <row r="102" spans="1:11" ht="255" x14ac:dyDescent="0.25">
      <c r="A102" s="24"/>
      <c r="B102" s="24"/>
      <c r="C102" s="22" t="s">
        <v>353</v>
      </c>
      <c r="D102" s="23" t="s">
        <v>119</v>
      </c>
      <c r="E102" s="23" t="s">
        <v>64</v>
      </c>
      <c r="F102" s="25"/>
      <c r="G102" s="27">
        <v>37000</v>
      </c>
      <c r="H102" s="27">
        <v>15250</v>
      </c>
      <c r="I102" s="27">
        <v>41550</v>
      </c>
      <c r="J102" s="27">
        <v>41550</v>
      </c>
      <c r="K102" s="27">
        <v>41550</v>
      </c>
    </row>
    <row r="103" spans="1:11" ht="180" x14ac:dyDescent="0.25">
      <c r="A103" s="24"/>
      <c r="B103" s="24"/>
      <c r="C103" s="22" t="s">
        <v>234</v>
      </c>
      <c r="D103" s="23" t="s">
        <v>127</v>
      </c>
      <c r="E103" s="23"/>
      <c r="F103" s="25"/>
      <c r="G103" s="27">
        <f>G104</f>
        <v>0</v>
      </c>
      <c r="H103" s="27">
        <f>H104</f>
        <v>0</v>
      </c>
      <c r="I103" s="27">
        <f>I104</f>
        <v>0</v>
      </c>
      <c r="J103" s="28">
        <f>J104</f>
        <v>0</v>
      </c>
      <c r="K103" s="27">
        <f>K104</f>
        <v>0</v>
      </c>
    </row>
    <row r="104" spans="1:11" ht="255" x14ac:dyDescent="0.25">
      <c r="A104" s="24"/>
      <c r="B104" s="24"/>
      <c r="C104" s="22" t="s">
        <v>235</v>
      </c>
      <c r="D104" s="23" t="s">
        <v>128</v>
      </c>
      <c r="E104" s="23" t="s">
        <v>227</v>
      </c>
      <c r="F104" s="25"/>
      <c r="G104" s="27">
        <v>0</v>
      </c>
      <c r="H104" s="27">
        <v>0</v>
      </c>
      <c r="I104" s="27">
        <v>0</v>
      </c>
      <c r="J104" s="28">
        <v>0</v>
      </c>
      <c r="K104" s="27">
        <v>0</v>
      </c>
    </row>
    <row r="105" spans="1:11" ht="165" x14ac:dyDescent="0.25">
      <c r="A105" s="24"/>
      <c r="B105" s="24"/>
      <c r="C105" s="22" t="s">
        <v>131</v>
      </c>
      <c r="D105" s="23" t="s">
        <v>129</v>
      </c>
      <c r="E105" s="23"/>
      <c r="F105" s="25"/>
      <c r="G105" s="27">
        <f t="shared" ref="G105:K106" si="25">G106</f>
        <v>7000</v>
      </c>
      <c r="H105" s="27">
        <f t="shared" si="25"/>
        <v>0</v>
      </c>
      <c r="I105" s="27">
        <f t="shared" si="25"/>
        <v>3000</v>
      </c>
      <c r="J105" s="28">
        <f t="shared" si="25"/>
        <v>3000</v>
      </c>
      <c r="K105" s="27">
        <f t="shared" si="25"/>
        <v>3000</v>
      </c>
    </row>
    <row r="106" spans="1:11" ht="240" x14ac:dyDescent="0.25">
      <c r="A106" s="24"/>
      <c r="B106" s="24"/>
      <c r="C106" s="22" t="s">
        <v>132</v>
      </c>
      <c r="D106" s="23" t="s">
        <v>130</v>
      </c>
      <c r="E106" s="23"/>
      <c r="F106" s="25"/>
      <c r="G106" s="27">
        <f t="shared" si="25"/>
        <v>7000</v>
      </c>
      <c r="H106" s="27">
        <f t="shared" si="25"/>
        <v>0</v>
      </c>
      <c r="I106" s="27">
        <f t="shared" si="25"/>
        <v>3000</v>
      </c>
      <c r="J106" s="27">
        <f t="shared" si="25"/>
        <v>3000</v>
      </c>
      <c r="K106" s="27">
        <f t="shared" si="25"/>
        <v>3000</v>
      </c>
    </row>
    <row r="107" spans="1:11" ht="240" x14ac:dyDescent="0.25">
      <c r="A107" s="24"/>
      <c r="B107" s="24"/>
      <c r="C107" s="22" t="s">
        <v>133</v>
      </c>
      <c r="D107" s="23" t="s">
        <v>130</v>
      </c>
      <c r="E107" s="23" t="s">
        <v>227</v>
      </c>
      <c r="F107" s="25"/>
      <c r="G107" s="27">
        <v>7000</v>
      </c>
      <c r="H107" s="27">
        <v>0</v>
      </c>
      <c r="I107" s="27">
        <v>3000</v>
      </c>
      <c r="J107" s="28">
        <v>3000</v>
      </c>
      <c r="K107" s="27">
        <v>3000</v>
      </c>
    </row>
    <row r="108" spans="1:11" ht="210" x14ac:dyDescent="0.25">
      <c r="A108" s="39"/>
      <c r="B108" s="39"/>
      <c r="C108" s="31" t="s">
        <v>240</v>
      </c>
      <c r="D108" s="32" t="s">
        <v>69</v>
      </c>
      <c r="E108" s="32"/>
      <c r="F108" s="33"/>
      <c r="G108" s="34">
        <f>G109</f>
        <v>300</v>
      </c>
      <c r="H108" s="34">
        <f t="shared" ref="H108:J108" si="26">H109</f>
        <v>0</v>
      </c>
      <c r="I108" s="34">
        <f t="shared" si="26"/>
        <v>300</v>
      </c>
      <c r="J108" s="35">
        <f t="shared" si="26"/>
        <v>300</v>
      </c>
      <c r="K108" s="34">
        <f>K109</f>
        <v>300</v>
      </c>
    </row>
    <row r="109" spans="1:11" ht="345" x14ac:dyDescent="0.25">
      <c r="A109" s="39"/>
      <c r="B109" s="39"/>
      <c r="C109" s="22" t="s">
        <v>241</v>
      </c>
      <c r="D109" s="23" t="s">
        <v>70</v>
      </c>
      <c r="E109" s="23" t="s">
        <v>227</v>
      </c>
      <c r="F109" s="24"/>
      <c r="G109" s="27">
        <v>300</v>
      </c>
      <c r="H109" s="27">
        <v>0</v>
      </c>
      <c r="I109" s="27">
        <v>300</v>
      </c>
      <c r="J109" s="28">
        <v>300</v>
      </c>
      <c r="K109" s="27">
        <v>300</v>
      </c>
    </row>
    <row r="110" spans="1:11" ht="210" x14ac:dyDescent="0.25">
      <c r="A110" s="39"/>
      <c r="B110" s="39"/>
      <c r="C110" s="22" t="s">
        <v>236</v>
      </c>
      <c r="D110" s="23" t="s">
        <v>138</v>
      </c>
      <c r="E110" s="23"/>
      <c r="F110" s="24"/>
      <c r="G110" s="27">
        <f>G111</f>
        <v>500</v>
      </c>
      <c r="H110" s="27">
        <f>H111</f>
        <v>0</v>
      </c>
      <c r="I110" s="27">
        <f>I111</f>
        <v>1250</v>
      </c>
      <c r="J110" s="28">
        <f>J111</f>
        <v>1250</v>
      </c>
      <c r="K110" s="27">
        <f>K111</f>
        <v>1250</v>
      </c>
    </row>
    <row r="111" spans="1:11" ht="255" x14ac:dyDescent="0.25">
      <c r="A111" s="39"/>
      <c r="B111" s="39"/>
      <c r="C111" s="22" t="s">
        <v>237</v>
      </c>
      <c r="D111" s="23" t="s">
        <v>139</v>
      </c>
      <c r="E111" s="23" t="s">
        <v>227</v>
      </c>
      <c r="F111" s="24"/>
      <c r="G111" s="27">
        <v>500</v>
      </c>
      <c r="H111" s="27">
        <v>0</v>
      </c>
      <c r="I111" s="27">
        <v>1250</v>
      </c>
      <c r="J111" s="27">
        <v>1250</v>
      </c>
      <c r="K111" s="27">
        <v>1250</v>
      </c>
    </row>
    <row r="112" spans="1:11" ht="180" x14ac:dyDescent="0.25">
      <c r="A112" s="39"/>
      <c r="B112" s="39"/>
      <c r="C112" s="31" t="s">
        <v>238</v>
      </c>
      <c r="D112" s="32" t="s">
        <v>71</v>
      </c>
      <c r="E112" s="32"/>
      <c r="F112" s="33"/>
      <c r="G112" s="34">
        <f>G113</f>
        <v>15000</v>
      </c>
      <c r="H112" s="34">
        <f t="shared" ref="H112:J112" si="27">H113</f>
        <v>10757.52</v>
      </c>
      <c r="I112" s="34">
        <f t="shared" si="27"/>
        <v>22300</v>
      </c>
      <c r="J112" s="35">
        <f t="shared" si="27"/>
        <v>22300</v>
      </c>
      <c r="K112" s="34">
        <f>K113</f>
        <v>22300</v>
      </c>
    </row>
    <row r="113" spans="1:12" ht="225" x14ac:dyDescent="0.25">
      <c r="A113" s="39"/>
      <c r="B113" s="39"/>
      <c r="C113" s="22" t="s">
        <v>239</v>
      </c>
      <c r="D113" s="23" t="s">
        <v>72</v>
      </c>
      <c r="E113" s="23" t="s">
        <v>227</v>
      </c>
      <c r="F113" s="24"/>
      <c r="G113" s="27">
        <v>15000</v>
      </c>
      <c r="H113" s="27">
        <v>10757.52</v>
      </c>
      <c r="I113" s="27">
        <v>22300</v>
      </c>
      <c r="J113" s="27">
        <v>22300</v>
      </c>
      <c r="K113" s="27">
        <v>22300</v>
      </c>
    </row>
    <row r="114" spans="1:12" ht="300" x14ac:dyDescent="0.25">
      <c r="A114" s="39"/>
      <c r="B114" s="39"/>
      <c r="C114" s="31" t="s">
        <v>242</v>
      </c>
      <c r="D114" s="32" t="s">
        <v>73</v>
      </c>
      <c r="E114" s="52"/>
      <c r="F114" s="33"/>
      <c r="G114" s="34">
        <f>G115</f>
        <v>57400</v>
      </c>
      <c r="H114" s="34">
        <f>H115</f>
        <v>31143.5</v>
      </c>
      <c r="I114" s="34">
        <f>I115</f>
        <v>57325</v>
      </c>
      <c r="J114" s="35">
        <f>J115</f>
        <v>57325</v>
      </c>
      <c r="K114" s="34">
        <f>K115</f>
        <v>57325</v>
      </c>
    </row>
    <row r="115" spans="1:12" ht="300" x14ac:dyDescent="0.25">
      <c r="A115" s="39"/>
      <c r="B115" s="39"/>
      <c r="C115" s="31" t="s">
        <v>243</v>
      </c>
      <c r="D115" s="32" t="s">
        <v>73</v>
      </c>
      <c r="E115" s="52"/>
      <c r="F115" s="33"/>
      <c r="G115" s="34">
        <f>G116+G117</f>
        <v>57400</v>
      </c>
      <c r="H115" s="34">
        <f>H116+H117</f>
        <v>31143.5</v>
      </c>
      <c r="I115" s="34">
        <f>I116+I117</f>
        <v>57325</v>
      </c>
      <c r="J115" s="35">
        <f>J116+J117</f>
        <v>57325</v>
      </c>
      <c r="K115" s="34">
        <f>K116+K117</f>
        <v>57325</v>
      </c>
    </row>
    <row r="116" spans="1:12" ht="270" x14ac:dyDescent="0.25">
      <c r="A116" s="39"/>
      <c r="B116" s="39"/>
      <c r="C116" s="22" t="s">
        <v>244</v>
      </c>
      <c r="D116" s="42" t="s">
        <v>73</v>
      </c>
      <c r="E116" s="23" t="s">
        <v>229</v>
      </c>
      <c r="F116" s="24"/>
      <c r="G116" s="27">
        <v>3000</v>
      </c>
      <c r="H116" s="27">
        <v>2500</v>
      </c>
      <c r="I116" s="27">
        <v>3625</v>
      </c>
      <c r="J116" s="27">
        <v>3625</v>
      </c>
      <c r="K116" s="27">
        <v>3625</v>
      </c>
    </row>
    <row r="117" spans="1:12" ht="270" x14ac:dyDescent="0.25">
      <c r="A117" s="24"/>
      <c r="B117" s="24"/>
      <c r="C117" s="22" t="s">
        <v>245</v>
      </c>
      <c r="D117" s="42" t="s">
        <v>74</v>
      </c>
      <c r="E117" s="23" t="s">
        <v>227</v>
      </c>
      <c r="F117" s="25"/>
      <c r="G117" s="27">
        <v>54400</v>
      </c>
      <c r="H117" s="27">
        <v>28643.5</v>
      </c>
      <c r="I117" s="27">
        <v>53700</v>
      </c>
      <c r="J117" s="27">
        <v>53700</v>
      </c>
      <c r="K117" s="27">
        <v>53700</v>
      </c>
    </row>
    <row r="118" spans="1:12" ht="60" x14ac:dyDescent="0.25">
      <c r="A118" s="24"/>
      <c r="B118" s="24"/>
      <c r="C118" s="31" t="s">
        <v>246</v>
      </c>
      <c r="D118" s="53" t="s">
        <v>75</v>
      </c>
      <c r="E118" s="32"/>
      <c r="F118" s="33"/>
      <c r="G118" s="34">
        <f t="shared" ref="G118:J118" si="28">G119</f>
        <v>10000</v>
      </c>
      <c r="H118" s="34">
        <f t="shared" si="28"/>
        <v>1657.07</v>
      </c>
      <c r="I118" s="34">
        <f t="shared" si="28"/>
        <v>5000</v>
      </c>
      <c r="J118" s="35">
        <f t="shared" si="28"/>
        <v>5000</v>
      </c>
      <c r="K118" s="34">
        <f>K119</f>
        <v>5000</v>
      </c>
    </row>
    <row r="119" spans="1:12" ht="120" x14ac:dyDescent="0.25">
      <c r="A119" s="24"/>
      <c r="B119" s="24"/>
      <c r="C119" s="22" t="s">
        <v>247</v>
      </c>
      <c r="D119" s="54" t="s">
        <v>76</v>
      </c>
      <c r="E119" s="23"/>
      <c r="F119" s="24"/>
      <c r="G119" s="27">
        <f>G121</f>
        <v>10000</v>
      </c>
      <c r="H119" s="27">
        <f>H121</f>
        <v>1657.07</v>
      </c>
      <c r="I119" s="27">
        <f>I121</f>
        <v>5000</v>
      </c>
      <c r="J119" s="28">
        <f>J121</f>
        <v>5000</v>
      </c>
      <c r="K119" s="27">
        <f>I121</f>
        <v>5000</v>
      </c>
    </row>
    <row r="120" spans="1:12" ht="165" x14ac:dyDescent="0.25">
      <c r="A120" s="24"/>
      <c r="B120" s="24"/>
      <c r="C120" s="22" t="s">
        <v>248</v>
      </c>
      <c r="D120" s="54" t="s">
        <v>77</v>
      </c>
      <c r="E120" s="43" t="s">
        <v>197</v>
      </c>
      <c r="F120" s="24"/>
      <c r="G120" s="27">
        <v>0</v>
      </c>
      <c r="H120" s="27">
        <v>0</v>
      </c>
      <c r="I120" s="27">
        <v>0</v>
      </c>
      <c r="J120" s="28">
        <v>0</v>
      </c>
      <c r="K120" s="27">
        <v>0</v>
      </c>
    </row>
    <row r="121" spans="1:12" ht="255" x14ac:dyDescent="0.25">
      <c r="A121" s="24"/>
      <c r="B121" s="24"/>
      <c r="C121" s="31" t="s">
        <v>249</v>
      </c>
      <c r="D121" s="53" t="s">
        <v>78</v>
      </c>
      <c r="E121" s="32"/>
      <c r="F121" s="33"/>
      <c r="G121" s="34">
        <f>G122</f>
        <v>10000</v>
      </c>
      <c r="H121" s="34">
        <f t="shared" ref="H121:J121" si="29">H122</f>
        <v>1657.07</v>
      </c>
      <c r="I121" s="34">
        <f t="shared" si="29"/>
        <v>5000</v>
      </c>
      <c r="J121" s="35">
        <f t="shared" si="29"/>
        <v>5000</v>
      </c>
      <c r="K121" s="34">
        <f>K122</f>
        <v>5000</v>
      </c>
    </row>
    <row r="122" spans="1:12" ht="240" x14ac:dyDescent="0.25">
      <c r="A122" s="24"/>
      <c r="B122" s="24"/>
      <c r="C122" s="31" t="s">
        <v>250</v>
      </c>
      <c r="D122" s="32" t="s">
        <v>79</v>
      </c>
      <c r="E122" s="32"/>
      <c r="F122" s="33"/>
      <c r="G122" s="34">
        <f>G123+G124</f>
        <v>10000</v>
      </c>
      <c r="H122" s="34">
        <f>H123+H124</f>
        <v>1657.07</v>
      </c>
      <c r="I122" s="34">
        <f>I123+I124</f>
        <v>5000</v>
      </c>
      <c r="J122" s="35">
        <f>J123+J124</f>
        <v>5000</v>
      </c>
      <c r="K122" s="34">
        <f>K123+K124</f>
        <v>5000</v>
      </c>
    </row>
    <row r="123" spans="1:12" ht="210" x14ac:dyDescent="0.25">
      <c r="A123" s="24"/>
      <c r="B123" s="24"/>
      <c r="C123" s="22" t="s">
        <v>251</v>
      </c>
      <c r="D123" s="23" t="s">
        <v>79</v>
      </c>
      <c r="E123" s="23" t="s">
        <v>252</v>
      </c>
      <c r="F123" s="24"/>
      <c r="G123" s="27">
        <v>10000</v>
      </c>
      <c r="H123" s="27">
        <v>1657.07</v>
      </c>
      <c r="I123" s="27">
        <v>5000</v>
      </c>
      <c r="J123" s="28">
        <v>5000</v>
      </c>
      <c r="K123" s="27">
        <v>5000</v>
      </c>
    </row>
    <row r="124" spans="1:12" ht="210" x14ac:dyDescent="0.25">
      <c r="A124" s="24"/>
      <c r="B124" s="24"/>
      <c r="C124" s="22" t="s">
        <v>318</v>
      </c>
      <c r="D124" s="23" t="s">
        <v>79</v>
      </c>
      <c r="E124" s="23" t="s">
        <v>317</v>
      </c>
      <c r="F124" s="24"/>
      <c r="G124" s="27">
        <v>0</v>
      </c>
      <c r="H124" s="27">
        <v>0</v>
      </c>
      <c r="I124" s="27">
        <v>0</v>
      </c>
      <c r="J124" s="28">
        <v>0</v>
      </c>
      <c r="K124" s="27">
        <v>0</v>
      </c>
    </row>
    <row r="125" spans="1:12" ht="28.5" x14ac:dyDescent="0.25">
      <c r="A125" s="24"/>
      <c r="B125" s="24"/>
      <c r="C125" s="18" t="s">
        <v>253</v>
      </c>
      <c r="D125" s="19" t="s">
        <v>140</v>
      </c>
      <c r="E125" s="23"/>
      <c r="F125" s="24"/>
      <c r="G125" s="27">
        <f t="shared" ref="G125:J126" si="30">G126</f>
        <v>0</v>
      </c>
      <c r="H125" s="27">
        <v>0</v>
      </c>
      <c r="I125" s="27">
        <f t="shared" si="30"/>
        <v>0</v>
      </c>
      <c r="J125" s="28">
        <f t="shared" si="30"/>
        <v>0</v>
      </c>
      <c r="K125" s="27">
        <f>K126</f>
        <v>0</v>
      </c>
    </row>
    <row r="126" spans="1:12" ht="90" x14ac:dyDescent="0.25">
      <c r="A126" s="24"/>
      <c r="B126" s="24"/>
      <c r="C126" s="22" t="s">
        <v>254</v>
      </c>
      <c r="D126" s="23" t="s">
        <v>141</v>
      </c>
      <c r="E126" s="23"/>
      <c r="F126" s="24"/>
      <c r="G126" s="27">
        <f t="shared" si="30"/>
        <v>0</v>
      </c>
      <c r="H126" s="27">
        <v>0</v>
      </c>
      <c r="I126" s="27">
        <f t="shared" si="30"/>
        <v>0</v>
      </c>
      <c r="J126" s="28">
        <f t="shared" si="30"/>
        <v>0</v>
      </c>
      <c r="K126" s="27">
        <v>0</v>
      </c>
      <c r="L126" s="10"/>
    </row>
    <row r="127" spans="1:12" ht="90" x14ac:dyDescent="0.25">
      <c r="A127" s="24"/>
      <c r="B127" s="24"/>
      <c r="C127" s="22" t="s">
        <v>255</v>
      </c>
      <c r="D127" s="23" t="s">
        <v>141</v>
      </c>
      <c r="E127" s="23" t="s">
        <v>209</v>
      </c>
      <c r="F127" s="24"/>
      <c r="G127" s="27">
        <v>0</v>
      </c>
      <c r="H127" s="27">
        <v>0</v>
      </c>
      <c r="I127" s="27">
        <v>0</v>
      </c>
      <c r="J127" s="28">
        <v>0</v>
      </c>
      <c r="K127" s="27">
        <v>0</v>
      </c>
    </row>
    <row r="128" spans="1:12" ht="28.5" x14ac:dyDescent="0.25">
      <c r="A128" s="24"/>
      <c r="B128" s="24"/>
      <c r="C128" s="18" t="s">
        <v>256</v>
      </c>
      <c r="D128" s="19" t="s">
        <v>80</v>
      </c>
      <c r="E128" s="19"/>
      <c r="F128" s="25"/>
      <c r="G128" s="26">
        <f>G129+G190+G194</f>
        <v>422903486.24000007</v>
      </c>
      <c r="H128" s="26">
        <f>H129+H190+H194</f>
        <v>134188468.03999999</v>
      </c>
      <c r="I128" s="26">
        <f>I129+I190+I194</f>
        <v>327477819.05000001</v>
      </c>
      <c r="J128" s="30">
        <f>J129+J190+J194</f>
        <v>147648498.66</v>
      </c>
      <c r="K128" s="26">
        <f>K129+K190+K194</f>
        <v>50811100</v>
      </c>
    </row>
    <row r="129" spans="1:11" ht="120" x14ac:dyDescent="0.25">
      <c r="A129" s="24"/>
      <c r="B129" s="24"/>
      <c r="C129" s="55" t="s">
        <v>257</v>
      </c>
      <c r="D129" s="56" t="s">
        <v>81</v>
      </c>
      <c r="E129" s="56"/>
      <c r="F129" s="39"/>
      <c r="G129" s="36">
        <f>G130+G135+G167+G180</f>
        <v>422938092.02000004</v>
      </c>
      <c r="H129" s="36">
        <f>H130+H135+H167+H180</f>
        <v>134281423.81999999</v>
      </c>
      <c r="I129" s="36">
        <f>I130+I135+I167+I180</f>
        <v>327197819.05000001</v>
      </c>
      <c r="J129" s="40">
        <f>J130+J135+J167+J180</f>
        <v>147368498.66</v>
      </c>
      <c r="K129" s="36">
        <f>K130+K135+K167+K180</f>
        <v>50531100</v>
      </c>
    </row>
    <row r="130" spans="1:11" ht="60" x14ac:dyDescent="0.25">
      <c r="A130" s="24"/>
      <c r="B130" s="24"/>
      <c r="C130" s="55" t="s">
        <v>258</v>
      </c>
      <c r="D130" s="56" t="s">
        <v>82</v>
      </c>
      <c r="E130" s="56"/>
      <c r="F130" s="39"/>
      <c r="G130" s="36">
        <f>G131+G133</f>
        <v>77192822.310000002</v>
      </c>
      <c r="H130" s="36">
        <f>H131+H133</f>
        <v>58783499.310000002</v>
      </c>
      <c r="I130" s="36">
        <f>I131+I133</f>
        <v>75927722.620000005</v>
      </c>
      <c r="J130" s="40">
        <f>J131+J133</f>
        <v>50531100</v>
      </c>
      <c r="K130" s="36">
        <f>K131+K133</f>
        <v>50531100</v>
      </c>
    </row>
    <row r="131" spans="1:11" ht="90" x14ac:dyDescent="0.25">
      <c r="A131" s="24"/>
      <c r="B131" s="24"/>
      <c r="C131" s="31" t="s">
        <v>259</v>
      </c>
      <c r="D131" s="32" t="s">
        <v>83</v>
      </c>
      <c r="E131" s="32" t="s">
        <v>260</v>
      </c>
      <c r="F131" s="33"/>
      <c r="G131" s="34">
        <f>G132</f>
        <v>61965900</v>
      </c>
      <c r="H131" s="34">
        <f>H132</f>
        <v>46474425</v>
      </c>
      <c r="I131" s="34">
        <f>I132</f>
        <v>61965900</v>
      </c>
      <c r="J131" s="35">
        <v>50531100</v>
      </c>
      <c r="K131" s="34">
        <v>50531100</v>
      </c>
    </row>
    <row r="132" spans="1:11" ht="120" x14ac:dyDescent="0.25">
      <c r="A132" s="24"/>
      <c r="B132" s="24"/>
      <c r="C132" s="22" t="s">
        <v>261</v>
      </c>
      <c r="D132" s="23" t="s">
        <v>84</v>
      </c>
      <c r="E132" s="23" t="s">
        <v>262</v>
      </c>
      <c r="F132" s="24"/>
      <c r="G132" s="27">
        <v>61965900</v>
      </c>
      <c r="H132" s="27">
        <v>46474425</v>
      </c>
      <c r="I132" s="27">
        <v>61965900</v>
      </c>
      <c r="J132" s="28">
        <v>50901100</v>
      </c>
      <c r="K132" s="27">
        <v>50901100</v>
      </c>
    </row>
    <row r="133" spans="1:11" ht="90" x14ac:dyDescent="0.25">
      <c r="A133" s="24"/>
      <c r="B133" s="24"/>
      <c r="C133" s="31" t="s">
        <v>263</v>
      </c>
      <c r="D133" s="32" t="s">
        <v>85</v>
      </c>
      <c r="E133" s="32" t="s">
        <v>260</v>
      </c>
      <c r="F133" s="33"/>
      <c r="G133" s="34">
        <f>G134</f>
        <v>15226922.310000001</v>
      </c>
      <c r="H133" s="34">
        <f>H134</f>
        <v>12309074.310000001</v>
      </c>
      <c r="I133" s="34">
        <f>I134</f>
        <v>13961822.619999999</v>
      </c>
      <c r="J133" s="35">
        <f>J134</f>
        <v>0</v>
      </c>
      <c r="K133" s="34">
        <f>K134</f>
        <v>0</v>
      </c>
    </row>
    <row r="134" spans="1:11" ht="90" x14ac:dyDescent="0.25">
      <c r="A134" s="24"/>
      <c r="B134" s="24"/>
      <c r="C134" s="22" t="s">
        <v>264</v>
      </c>
      <c r="D134" s="23" t="s">
        <v>86</v>
      </c>
      <c r="E134" s="23" t="s">
        <v>260</v>
      </c>
      <c r="F134" s="24"/>
      <c r="G134" s="27">
        <v>15226922.310000001</v>
      </c>
      <c r="H134" s="27">
        <v>12309074.310000001</v>
      </c>
      <c r="I134" s="34">
        <v>13961822.619999999</v>
      </c>
      <c r="J134" s="28">
        <v>0</v>
      </c>
      <c r="K134" s="27">
        <v>0</v>
      </c>
    </row>
    <row r="135" spans="1:11" ht="90" x14ac:dyDescent="0.25">
      <c r="A135" s="24"/>
      <c r="B135" s="24"/>
      <c r="C135" s="55" t="s">
        <v>265</v>
      </c>
      <c r="D135" s="56" t="s">
        <v>87</v>
      </c>
      <c r="E135" s="56"/>
      <c r="F135" s="39"/>
      <c r="G135" s="36">
        <f>G136+G138+G140+G142+G152+G156+G158+G160+G162</f>
        <v>262392015.16000003</v>
      </c>
      <c r="H135" s="36">
        <f>H136+H138+H140+H142+H152+H156+H158+H160+H162</f>
        <v>12231192.289999999</v>
      </c>
      <c r="I135" s="36">
        <f>I136+I138+I140+I142+I148+I152+I156+I158+I160+I162</f>
        <v>167273533.07000002</v>
      </c>
      <c r="J135" s="36">
        <f>J136+J138+J140+J142+J148+J152+J156+J158+J160+J162</f>
        <v>12813693.529999999</v>
      </c>
      <c r="K135" s="36">
        <f>K136+K138+K140+K142+K148+K152+K156+K158+K160+K162</f>
        <v>0</v>
      </c>
    </row>
    <row r="136" spans="1:11" ht="225" x14ac:dyDescent="0.25">
      <c r="A136" s="24"/>
      <c r="B136" s="24"/>
      <c r="C136" s="22" t="s">
        <v>266</v>
      </c>
      <c r="D136" s="23" t="s">
        <v>134</v>
      </c>
      <c r="E136" s="23"/>
      <c r="F136" s="24"/>
      <c r="G136" s="27">
        <f>G137</f>
        <v>5524792.1200000001</v>
      </c>
      <c r="H136" s="27">
        <f>H137</f>
        <v>5524792.1200000001</v>
      </c>
      <c r="I136" s="27">
        <f>I137</f>
        <v>5524792.1200000001</v>
      </c>
      <c r="J136" s="28">
        <f>J137</f>
        <v>5524792.1200000001</v>
      </c>
      <c r="K136" s="27">
        <f>K137</f>
        <v>0</v>
      </c>
    </row>
    <row r="137" spans="1:11" ht="210" x14ac:dyDescent="0.25">
      <c r="A137" s="24"/>
      <c r="B137" s="24"/>
      <c r="C137" s="22" t="s">
        <v>267</v>
      </c>
      <c r="D137" s="23" t="s">
        <v>135</v>
      </c>
      <c r="E137" s="23" t="s">
        <v>171</v>
      </c>
      <c r="F137" s="24"/>
      <c r="G137" s="27">
        <v>5524792.1200000001</v>
      </c>
      <c r="H137" s="27">
        <v>5524792.1200000001</v>
      </c>
      <c r="I137" s="27">
        <v>5524792.1200000001</v>
      </c>
      <c r="J137" s="27">
        <v>5524792.1200000001</v>
      </c>
      <c r="K137" s="27">
        <v>0</v>
      </c>
    </row>
    <row r="138" spans="1:11" ht="120" x14ac:dyDescent="0.25">
      <c r="A138" s="24"/>
      <c r="B138" s="24"/>
      <c r="C138" s="31" t="s">
        <v>268</v>
      </c>
      <c r="D138" s="32" t="s">
        <v>88</v>
      </c>
      <c r="E138" s="32"/>
      <c r="F138" s="33"/>
      <c r="G138" s="34">
        <f>G139</f>
        <v>8498572.9499999993</v>
      </c>
      <c r="H138" s="34">
        <f t="shared" ref="H138:J138" si="31">H139</f>
        <v>0</v>
      </c>
      <c r="I138" s="34">
        <f t="shared" si="31"/>
        <v>0</v>
      </c>
      <c r="J138" s="35">
        <f t="shared" si="31"/>
        <v>0</v>
      </c>
      <c r="K138" s="34">
        <v>0</v>
      </c>
    </row>
    <row r="139" spans="1:11" ht="120" x14ac:dyDescent="0.25">
      <c r="A139" s="24"/>
      <c r="B139" s="24"/>
      <c r="C139" s="22" t="s">
        <v>269</v>
      </c>
      <c r="D139" s="23" t="s">
        <v>88</v>
      </c>
      <c r="E139" s="23" t="s">
        <v>171</v>
      </c>
      <c r="F139" s="24"/>
      <c r="G139" s="27">
        <v>8498572.9499999993</v>
      </c>
      <c r="H139" s="27">
        <v>0</v>
      </c>
      <c r="I139" s="27">
        <v>0</v>
      </c>
      <c r="J139" s="28">
        <v>0</v>
      </c>
      <c r="K139" s="27">
        <f>K144</f>
        <v>0</v>
      </c>
    </row>
    <row r="140" spans="1:11" ht="149.25" customHeight="1" x14ac:dyDescent="0.25">
      <c r="A140" s="24"/>
      <c r="B140" s="24"/>
      <c r="C140" s="22" t="s">
        <v>332</v>
      </c>
      <c r="D140" s="23" t="s">
        <v>333</v>
      </c>
      <c r="E140" s="23"/>
      <c r="F140" s="24"/>
      <c r="G140" s="27">
        <f>G141</f>
        <v>169500000</v>
      </c>
      <c r="H140" s="27">
        <f>H141</f>
        <v>0</v>
      </c>
      <c r="I140" s="27">
        <f>I141</f>
        <v>115066000</v>
      </c>
      <c r="J140" s="27">
        <f>J141</f>
        <v>0</v>
      </c>
      <c r="K140" s="27">
        <f>K141</f>
        <v>0</v>
      </c>
    </row>
    <row r="141" spans="1:11" ht="149.25" customHeight="1" x14ac:dyDescent="0.25">
      <c r="A141" s="24"/>
      <c r="B141" s="24"/>
      <c r="C141" s="22" t="s">
        <v>331</v>
      </c>
      <c r="D141" s="23" t="s">
        <v>334</v>
      </c>
      <c r="E141" s="23" t="s">
        <v>171</v>
      </c>
      <c r="F141" s="24"/>
      <c r="G141" s="27">
        <v>169500000</v>
      </c>
      <c r="H141" s="27">
        <v>0</v>
      </c>
      <c r="I141" s="27">
        <v>115066000</v>
      </c>
      <c r="J141" s="28">
        <v>0</v>
      </c>
      <c r="K141" s="27">
        <v>0</v>
      </c>
    </row>
    <row r="142" spans="1:11" ht="165" x14ac:dyDescent="0.25">
      <c r="A142" s="24"/>
      <c r="B142" s="24"/>
      <c r="C142" s="22" t="s">
        <v>336</v>
      </c>
      <c r="D142" s="23" t="s">
        <v>335</v>
      </c>
      <c r="E142" s="23"/>
      <c r="F142" s="24"/>
      <c r="G142" s="27">
        <f>G143</f>
        <v>58322580</v>
      </c>
      <c r="H142" s="27">
        <f>H143</f>
        <v>0</v>
      </c>
      <c r="I142" s="27">
        <f>I143</f>
        <v>39592000</v>
      </c>
      <c r="J142" s="27">
        <f>J143</f>
        <v>0</v>
      </c>
      <c r="K142" s="27">
        <f>K143</f>
        <v>0</v>
      </c>
    </row>
    <row r="143" spans="1:11" ht="165" x14ac:dyDescent="0.25">
      <c r="A143" s="24"/>
      <c r="B143" s="24"/>
      <c r="C143" s="22" t="s">
        <v>337</v>
      </c>
      <c r="D143" s="23" t="s">
        <v>338</v>
      </c>
      <c r="E143" s="27" t="s">
        <v>171</v>
      </c>
      <c r="F143" s="24"/>
      <c r="G143" s="27">
        <v>58322580</v>
      </c>
      <c r="H143" s="27">
        <v>0</v>
      </c>
      <c r="I143" s="27">
        <v>39592000</v>
      </c>
      <c r="J143" s="28">
        <v>0</v>
      </c>
      <c r="K143" s="27">
        <v>0</v>
      </c>
    </row>
    <row r="144" spans="1:11" ht="315" x14ac:dyDescent="0.25">
      <c r="A144" s="24"/>
      <c r="B144" s="24"/>
      <c r="C144" s="31" t="s">
        <v>270</v>
      </c>
      <c r="D144" s="32" t="s">
        <v>89</v>
      </c>
      <c r="E144" s="32"/>
      <c r="F144" s="33"/>
      <c r="G144" s="34">
        <f>G145</f>
        <v>0</v>
      </c>
      <c r="H144" s="34">
        <f t="shared" ref="H144:J144" si="32">H145</f>
        <v>0</v>
      </c>
      <c r="I144" s="34">
        <f t="shared" si="32"/>
        <v>0</v>
      </c>
      <c r="J144" s="35">
        <f t="shared" si="32"/>
        <v>0</v>
      </c>
      <c r="K144" s="34">
        <f>K145</f>
        <v>0</v>
      </c>
    </row>
    <row r="145" spans="1:11" ht="270" x14ac:dyDescent="0.25">
      <c r="A145" s="24"/>
      <c r="B145" s="24"/>
      <c r="C145" s="22" t="s">
        <v>271</v>
      </c>
      <c r="D145" s="23" t="s">
        <v>89</v>
      </c>
      <c r="E145" s="23" t="s">
        <v>171</v>
      </c>
      <c r="F145" s="24"/>
      <c r="G145" s="27">
        <v>0</v>
      </c>
      <c r="H145" s="27">
        <v>0</v>
      </c>
      <c r="I145" s="27">
        <v>0</v>
      </c>
      <c r="J145" s="28">
        <v>0</v>
      </c>
      <c r="K145" s="27">
        <v>0</v>
      </c>
    </row>
    <row r="146" spans="1:11" ht="270" x14ac:dyDescent="0.25">
      <c r="A146" s="24"/>
      <c r="B146" s="24"/>
      <c r="C146" s="31" t="s">
        <v>272</v>
      </c>
      <c r="D146" s="32" t="s">
        <v>90</v>
      </c>
      <c r="E146" s="32"/>
      <c r="F146" s="33"/>
      <c r="G146" s="34">
        <f>G147</f>
        <v>0</v>
      </c>
      <c r="H146" s="34">
        <f t="shared" ref="H146:J146" si="33">H147</f>
        <v>0</v>
      </c>
      <c r="I146" s="34">
        <f t="shared" si="33"/>
        <v>0</v>
      </c>
      <c r="J146" s="35">
        <f t="shared" si="33"/>
        <v>0</v>
      </c>
      <c r="K146" s="34">
        <f>K147</f>
        <v>0</v>
      </c>
    </row>
    <row r="147" spans="1:11" ht="255" x14ac:dyDescent="0.25">
      <c r="A147" s="24"/>
      <c r="B147" s="24"/>
      <c r="C147" s="22" t="s">
        <v>273</v>
      </c>
      <c r="D147" s="23" t="s">
        <v>90</v>
      </c>
      <c r="E147" s="43" t="s">
        <v>209</v>
      </c>
      <c r="F147" s="24"/>
      <c r="G147" s="27">
        <v>0</v>
      </c>
      <c r="H147" s="27">
        <v>0</v>
      </c>
      <c r="I147" s="27">
        <v>0</v>
      </c>
      <c r="J147" s="28">
        <v>0</v>
      </c>
      <c r="K147" s="27">
        <v>0</v>
      </c>
    </row>
    <row r="148" spans="1:11" ht="201" customHeight="1" x14ac:dyDescent="0.25">
      <c r="A148" s="24"/>
      <c r="B148" s="24"/>
      <c r="C148" s="22" t="s">
        <v>354</v>
      </c>
      <c r="D148" s="23" t="s">
        <v>356</v>
      </c>
      <c r="E148" s="43"/>
      <c r="F148" s="24"/>
      <c r="G148" s="27">
        <f>G149</f>
        <v>0</v>
      </c>
      <c r="H148" s="27">
        <f>H149</f>
        <v>0</v>
      </c>
      <c r="I148" s="27">
        <f>I149</f>
        <v>245623.4</v>
      </c>
      <c r="J148" s="27">
        <f>J149</f>
        <v>0</v>
      </c>
      <c r="K148" s="27">
        <f>K149</f>
        <v>0</v>
      </c>
    </row>
    <row r="149" spans="1:11" ht="315" x14ac:dyDescent="0.25">
      <c r="A149" s="24"/>
      <c r="B149" s="24"/>
      <c r="C149" s="22" t="s">
        <v>355</v>
      </c>
      <c r="D149" s="23" t="s">
        <v>357</v>
      </c>
      <c r="E149" s="43" t="s">
        <v>197</v>
      </c>
      <c r="F149" s="24"/>
      <c r="G149" s="27">
        <v>0</v>
      </c>
      <c r="H149" s="27">
        <v>0</v>
      </c>
      <c r="I149" s="27">
        <v>245623.4</v>
      </c>
      <c r="J149" s="28">
        <v>0</v>
      </c>
      <c r="K149" s="27">
        <v>0</v>
      </c>
    </row>
    <row r="150" spans="1:11" ht="225" x14ac:dyDescent="0.25">
      <c r="A150" s="24"/>
      <c r="B150" s="24"/>
      <c r="C150" s="31" t="s">
        <v>274</v>
      </c>
      <c r="D150" s="32" t="s">
        <v>358</v>
      </c>
      <c r="E150" s="32"/>
      <c r="F150" s="33"/>
      <c r="G150" s="34">
        <f>G151</f>
        <v>0</v>
      </c>
      <c r="H150" s="34">
        <f t="shared" ref="H150:J150" si="34">H151</f>
        <v>0</v>
      </c>
      <c r="I150" s="34">
        <f>I151</f>
        <v>0</v>
      </c>
      <c r="J150" s="35">
        <f t="shared" si="34"/>
        <v>0</v>
      </c>
      <c r="K150" s="34">
        <f>K151</f>
        <v>0</v>
      </c>
    </row>
    <row r="151" spans="1:11" ht="150" x14ac:dyDescent="0.25">
      <c r="A151" s="24"/>
      <c r="B151" s="24"/>
      <c r="C151" s="22" t="s">
        <v>275</v>
      </c>
      <c r="D151" s="23" t="s">
        <v>91</v>
      </c>
      <c r="E151" s="23" t="s">
        <v>209</v>
      </c>
      <c r="F151" s="24"/>
      <c r="G151" s="27">
        <v>0</v>
      </c>
      <c r="H151" s="27">
        <v>0</v>
      </c>
      <c r="I151" s="27">
        <v>0</v>
      </c>
      <c r="J151" s="28">
        <v>0</v>
      </c>
      <c r="K151" s="27">
        <v>0</v>
      </c>
    </row>
    <row r="152" spans="1:11" ht="210" x14ac:dyDescent="0.25">
      <c r="A152" s="24"/>
      <c r="B152" s="24"/>
      <c r="C152" s="31" t="s">
        <v>276</v>
      </c>
      <c r="D152" s="32" t="s">
        <v>92</v>
      </c>
      <c r="E152" s="32"/>
      <c r="F152" s="33"/>
      <c r="G152" s="34">
        <f t="shared" ref="G152:J152" si="35">G153</f>
        <v>3495775.5</v>
      </c>
      <c r="H152" s="34">
        <f t="shared" si="35"/>
        <v>1567967.38</v>
      </c>
      <c r="I152" s="34">
        <f t="shared" si="35"/>
        <v>3495775.5</v>
      </c>
      <c r="J152" s="35">
        <f t="shared" si="35"/>
        <v>3595546.99</v>
      </c>
      <c r="K152" s="34">
        <f>K153</f>
        <v>0</v>
      </c>
    </row>
    <row r="153" spans="1:11" ht="180" x14ac:dyDescent="0.25">
      <c r="A153" s="24"/>
      <c r="B153" s="24"/>
      <c r="C153" s="22" t="s">
        <v>277</v>
      </c>
      <c r="D153" s="23" t="s">
        <v>92</v>
      </c>
      <c r="E153" s="23" t="s">
        <v>209</v>
      </c>
      <c r="F153" s="24"/>
      <c r="G153" s="27">
        <v>3495775.5</v>
      </c>
      <c r="H153" s="27">
        <v>1567967.38</v>
      </c>
      <c r="I153" s="27">
        <v>3495775.5</v>
      </c>
      <c r="J153" s="28">
        <v>3595546.99</v>
      </c>
      <c r="K153" s="27">
        <v>0</v>
      </c>
    </row>
    <row r="154" spans="1:11" ht="165" x14ac:dyDescent="0.25">
      <c r="A154" s="24"/>
      <c r="B154" s="24"/>
      <c r="C154" s="31" t="s">
        <v>278</v>
      </c>
      <c r="D154" s="32" t="s">
        <v>93</v>
      </c>
      <c r="E154" s="32"/>
      <c r="F154" s="33"/>
      <c r="G154" s="34">
        <f t="shared" ref="G154:J154" si="36">G155</f>
        <v>0</v>
      </c>
      <c r="H154" s="34">
        <f t="shared" si="36"/>
        <v>0</v>
      </c>
      <c r="I154" s="34">
        <f t="shared" si="36"/>
        <v>0</v>
      </c>
      <c r="J154" s="35">
        <f t="shared" si="36"/>
        <v>0</v>
      </c>
      <c r="K154" s="34">
        <f>K155</f>
        <v>0</v>
      </c>
    </row>
    <row r="155" spans="1:11" ht="180" x14ac:dyDescent="0.25">
      <c r="A155" s="24"/>
      <c r="B155" s="24"/>
      <c r="C155" s="22" t="s">
        <v>279</v>
      </c>
      <c r="D155" s="23" t="s">
        <v>94</v>
      </c>
      <c r="E155" s="23" t="s">
        <v>197</v>
      </c>
      <c r="F155" s="24"/>
      <c r="G155" s="27">
        <v>0</v>
      </c>
      <c r="H155" s="27">
        <v>0</v>
      </c>
      <c r="I155" s="27">
        <v>0</v>
      </c>
      <c r="J155" s="28">
        <v>0</v>
      </c>
      <c r="K155" s="27">
        <v>0</v>
      </c>
    </row>
    <row r="156" spans="1:11" ht="105" x14ac:dyDescent="0.25">
      <c r="A156" s="24"/>
      <c r="B156" s="24"/>
      <c r="C156" s="22" t="s">
        <v>340</v>
      </c>
      <c r="D156" s="23" t="s">
        <v>341</v>
      </c>
      <c r="E156" s="23"/>
      <c r="F156" s="24"/>
      <c r="G156" s="27">
        <f>G157</f>
        <v>1140312.08</v>
      </c>
      <c r="H156" s="27">
        <f>H157</f>
        <v>1140312.08</v>
      </c>
      <c r="I156" s="27">
        <f>I157</f>
        <v>0</v>
      </c>
      <c r="J156" s="27">
        <f>J157</f>
        <v>0</v>
      </c>
      <c r="K156" s="27">
        <f>K157</f>
        <v>0</v>
      </c>
    </row>
    <row r="157" spans="1:11" ht="105" x14ac:dyDescent="0.25">
      <c r="A157" s="24"/>
      <c r="B157" s="24"/>
      <c r="C157" s="22" t="s">
        <v>339</v>
      </c>
      <c r="D157" s="23" t="s">
        <v>341</v>
      </c>
      <c r="E157" s="23" t="s">
        <v>171</v>
      </c>
      <c r="F157" s="24"/>
      <c r="G157" s="27">
        <v>1140312.08</v>
      </c>
      <c r="H157" s="27">
        <v>1140312.08</v>
      </c>
      <c r="I157" s="27">
        <v>0</v>
      </c>
      <c r="J157" s="28">
        <v>0</v>
      </c>
      <c r="K157" s="27">
        <v>0</v>
      </c>
    </row>
    <row r="158" spans="1:11" ht="45" x14ac:dyDescent="0.25">
      <c r="A158" s="24"/>
      <c r="B158" s="24"/>
      <c r="C158" s="22" t="s">
        <v>348</v>
      </c>
      <c r="D158" s="23" t="s">
        <v>136</v>
      </c>
      <c r="E158" s="23"/>
      <c r="F158" s="24"/>
      <c r="G158" s="27">
        <f>G159</f>
        <v>15923</v>
      </c>
      <c r="H158" s="27">
        <f>H159</f>
        <v>15923</v>
      </c>
      <c r="I158" s="27">
        <f>I159</f>
        <v>15923</v>
      </c>
      <c r="J158" s="27">
        <f>J159</f>
        <v>15948</v>
      </c>
      <c r="K158" s="27">
        <f>K159</f>
        <v>0</v>
      </c>
    </row>
    <row r="159" spans="1:11" ht="120" x14ac:dyDescent="0.25">
      <c r="A159" s="24"/>
      <c r="B159" s="24"/>
      <c r="C159" s="22" t="s">
        <v>349</v>
      </c>
      <c r="D159" s="23" t="s">
        <v>136</v>
      </c>
      <c r="E159" s="23" t="s">
        <v>212</v>
      </c>
      <c r="F159" s="24"/>
      <c r="G159" s="27">
        <v>15923</v>
      </c>
      <c r="H159" s="27">
        <v>15923</v>
      </c>
      <c r="I159" s="27">
        <v>15923</v>
      </c>
      <c r="J159" s="28">
        <v>15948</v>
      </c>
      <c r="K159" s="27">
        <v>0</v>
      </c>
    </row>
    <row r="160" spans="1:11" ht="120" x14ac:dyDescent="0.25">
      <c r="A160" s="24"/>
      <c r="B160" s="24"/>
      <c r="C160" s="22" t="s">
        <v>342</v>
      </c>
      <c r="D160" s="23" t="s">
        <v>343</v>
      </c>
      <c r="E160" s="23"/>
      <c r="F160" s="24"/>
      <c r="G160" s="27">
        <f>G161</f>
        <v>369995.96</v>
      </c>
      <c r="H160" s="27">
        <f>H161</f>
        <v>0</v>
      </c>
      <c r="I160" s="27">
        <f>I161</f>
        <v>3021569.05</v>
      </c>
      <c r="J160" s="27">
        <f>J161</f>
        <v>3365556.42</v>
      </c>
      <c r="K160" s="27">
        <f>K161</f>
        <v>0</v>
      </c>
    </row>
    <row r="161" spans="1:11" ht="120" x14ac:dyDescent="0.25">
      <c r="A161" s="24"/>
      <c r="B161" s="24"/>
      <c r="C161" s="22" t="s">
        <v>344</v>
      </c>
      <c r="D161" s="23" t="s">
        <v>343</v>
      </c>
      <c r="E161" s="23" t="s">
        <v>205</v>
      </c>
      <c r="F161" s="24"/>
      <c r="G161" s="27">
        <v>369995.96</v>
      </c>
      <c r="H161" s="27">
        <v>0</v>
      </c>
      <c r="I161" s="27">
        <v>3021569.05</v>
      </c>
      <c r="J161" s="28">
        <v>3365556.42</v>
      </c>
      <c r="K161" s="27">
        <v>0</v>
      </c>
    </row>
    <row r="162" spans="1:11" ht="30" x14ac:dyDescent="0.25">
      <c r="A162" s="24"/>
      <c r="B162" s="24"/>
      <c r="C162" s="31" t="s">
        <v>280</v>
      </c>
      <c r="D162" s="32" t="s">
        <v>95</v>
      </c>
      <c r="E162" s="57"/>
      <c r="F162" s="33"/>
      <c r="G162" s="34">
        <f>G163</f>
        <v>15524063.550000001</v>
      </c>
      <c r="H162" s="34">
        <f t="shared" ref="H162:J162" si="37">H163</f>
        <v>3982197.71</v>
      </c>
      <c r="I162" s="34">
        <f t="shared" si="37"/>
        <v>311850</v>
      </c>
      <c r="J162" s="35">
        <f t="shared" si="37"/>
        <v>311850</v>
      </c>
      <c r="K162" s="34">
        <f>K163</f>
        <v>0</v>
      </c>
    </row>
    <row r="163" spans="1:11" ht="60" x14ac:dyDescent="0.25">
      <c r="A163" s="24"/>
      <c r="B163" s="24"/>
      <c r="C163" s="31" t="s">
        <v>281</v>
      </c>
      <c r="D163" s="32" t="s">
        <v>96</v>
      </c>
      <c r="E163" s="57"/>
      <c r="F163" s="33"/>
      <c r="G163" s="34">
        <f>G164+G165+G166</f>
        <v>15524063.550000001</v>
      </c>
      <c r="H163" s="34">
        <f t="shared" ref="H163:J163" si="38">H164+H165+H166</f>
        <v>3982197.71</v>
      </c>
      <c r="I163" s="34">
        <f t="shared" si="38"/>
        <v>311850</v>
      </c>
      <c r="J163" s="35">
        <f t="shared" si="38"/>
        <v>311850</v>
      </c>
      <c r="K163" s="34">
        <f>K164+K165+K166</f>
        <v>0</v>
      </c>
    </row>
    <row r="164" spans="1:11" ht="60" x14ac:dyDescent="0.25">
      <c r="A164" s="24"/>
      <c r="B164" s="24"/>
      <c r="C164" s="22" t="s">
        <v>282</v>
      </c>
      <c r="D164" s="23" t="s">
        <v>96</v>
      </c>
      <c r="E164" s="23" t="s">
        <v>171</v>
      </c>
      <c r="F164" s="24"/>
      <c r="G164" s="27">
        <v>2917796.84</v>
      </c>
      <c r="H164" s="27">
        <v>936672.75</v>
      </c>
      <c r="I164" s="27">
        <v>0</v>
      </c>
      <c r="J164" s="28">
        <v>0</v>
      </c>
      <c r="K164" s="27">
        <v>0</v>
      </c>
    </row>
    <row r="165" spans="1:11" ht="90" x14ac:dyDescent="0.25">
      <c r="A165" s="24"/>
      <c r="B165" s="24"/>
      <c r="C165" s="22" t="s">
        <v>283</v>
      </c>
      <c r="D165" s="23" t="s">
        <v>96</v>
      </c>
      <c r="E165" s="23" t="s">
        <v>209</v>
      </c>
      <c r="F165" s="24"/>
      <c r="G165" s="27">
        <v>9897811.7100000009</v>
      </c>
      <c r="H165" s="27">
        <v>1014182.96</v>
      </c>
      <c r="I165" s="27">
        <v>311850</v>
      </c>
      <c r="J165" s="28">
        <v>311850</v>
      </c>
      <c r="K165" s="27">
        <v>0</v>
      </c>
    </row>
    <row r="166" spans="1:11" ht="120" x14ac:dyDescent="0.25">
      <c r="A166" s="24"/>
      <c r="B166" s="24"/>
      <c r="C166" s="22" t="s">
        <v>284</v>
      </c>
      <c r="D166" s="23" t="s">
        <v>96</v>
      </c>
      <c r="E166" s="23" t="s">
        <v>360</v>
      </c>
      <c r="F166" s="24"/>
      <c r="G166" s="27">
        <v>2708455</v>
      </c>
      <c r="H166" s="27">
        <v>2031342</v>
      </c>
      <c r="I166" s="27">
        <v>0</v>
      </c>
      <c r="J166" s="28">
        <v>0</v>
      </c>
      <c r="K166" s="27">
        <v>0</v>
      </c>
    </row>
    <row r="167" spans="1:11" ht="75" x14ac:dyDescent="0.25">
      <c r="A167" s="24"/>
      <c r="B167" s="24"/>
      <c r="C167" s="55" t="s">
        <v>285</v>
      </c>
      <c r="D167" s="56" t="s">
        <v>97</v>
      </c>
      <c r="E167" s="56"/>
      <c r="F167" s="39"/>
      <c r="G167" s="36">
        <f>G168+G172+G174+G176+G178</f>
        <v>78970888.930000007</v>
      </c>
      <c r="H167" s="36">
        <f t="shared" ref="H167:J167" si="39">H168+H172+H174+H176+H178</f>
        <v>59109119.600000001</v>
      </c>
      <c r="I167" s="36">
        <f t="shared" si="39"/>
        <v>79713182.359999999</v>
      </c>
      <c r="J167" s="40">
        <f t="shared" si="39"/>
        <v>79740324.129999995</v>
      </c>
      <c r="K167" s="36">
        <f>K168+K172+K174+K176+K178</f>
        <v>0</v>
      </c>
    </row>
    <row r="168" spans="1:11" ht="120" x14ac:dyDescent="0.25">
      <c r="A168" s="24"/>
      <c r="B168" s="24"/>
      <c r="C168" s="31" t="s">
        <v>286</v>
      </c>
      <c r="D168" s="32" t="s">
        <v>98</v>
      </c>
      <c r="E168" s="32"/>
      <c r="F168" s="33"/>
      <c r="G168" s="34">
        <f>G169</f>
        <v>1721928.8900000001</v>
      </c>
      <c r="H168" s="34">
        <f t="shared" ref="H168:J168" si="40">H169</f>
        <v>851059.60000000009</v>
      </c>
      <c r="I168" s="34">
        <f t="shared" si="40"/>
        <v>2526076.4500000002</v>
      </c>
      <c r="J168" s="35">
        <f t="shared" si="40"/>
        <v>2553249.25</v>
      </c>
      <c r="K168" s="34">
        <f>K169</f>
        <v>0</v>
      </c>
    </row>
    <row r="169" spans="1:11" ht="150" x14ac:dyDescent="0.25">
      <c r="A169" s="24"/>
      <c r="B169" s="24"/>
      <c r="C169" s="31" t="s">
        <v>287</v>
      </c>
      <c r="D169" s="32" t="s">
        <v>99</v>
      </c>
      <c r="E169" s="32"/>
      <c r="F169" s="33"/>
      <c r="G169" s="34">
        <f>G170+G171</f>
        <v>1721928.8900000001</v>
      </c>
      <c r="H169" s="34">
        <f t="shared" ref="H169:J169" si="41">H170+H171</f>
        <v>851059.60000000009</v>
      </c>
      <c r="I169" s="34">
        <f t="shared" si="41"/>
        <v>2526076.4500000002</v>
      </c>
      <c r="J169" s="35">
        <f t="shared" si="41"/>
        <v>2553249.25</v>
      </c>
      <c r="K169" s="34">
        <f>K170+K171</f>
        <v>0</v>
      </c>
    </row>
    <row r="170" spans="1:11" ht="90" x14ac:dyDescent="0.25">
      <c r="A170" s="24"/>
      <c r="B170" s="24"/>
      <c r="C170" s="22" t="s">
        <v>290</v>
      </c>
      <c r="D170" s="23" t="s">
        <v>99</v>
      </c>
      <c r="E170" s="23" t="s">
        <v>288</v>
      </c>
      <c r="F170" s="24"/>
      <c r="G170" s="27">
        <v>741665.81</v>
      </c>
      <c r="H170" s="27">
        <v>494804.14</v>
      </c>
      <c r="I170" s="27">
        <v>549914.65</v>
      </c>
      <c r="J170" s="28">
        <v>549914.65</v>
      </c>
      <c r="K170" s="27">
        <v>0</v>
      </c>
    </row>
    <row r="171" spans="1:11" ht="90" x14ac:dyDescent="0.25">
      <c r="A171" s="24"/>
      <c r="B171" s="24"/>
      <c r="C171" s="22" t="s">
        <v>289</v>
      </c>
      <c r="D171" s="23" t="s">
        <v>99</v>
      </c>
      <c r="E171" s="23" t="s">
        <v>209</v>
      </c>
      <c r="F171" s="24"/>
      <c r="G171" s="27">
        <v>980263.08</v>
      </c>
      <c r="H171" s="27">
        <v>356255.46</v>
      </c>
      <c r="I171" s="27">
        <v>1976161.8</v>
      </c>
      <c r="J171" s="28">
        <v>2003334.6</v>
      </c>
      <c r="K171" s="27">
        <v>0</v>
      </c>
    </row>
    <row r="172" spans="1:11" ht="210" x14ac:dyDescent="0.25">
      <c r="A172" s="24"/>
      <c r="B172" s="24"/>
      <c r="C172" s="31" t="s">
        <v>291</v>
      </c>
      <c r="D172" s="32" t="s">
        <v>100</v>
      </c>
      <c r="E172" s="32"/>
      <c r="F172" s="33"/>
      <c r="G172" s="34">
        <f>G173</f>
        <v>2110989.54</v>
      </c>
      <c r="H172" s="34">
        <f t="shared" ref="H172:J172" si="42">H173</f>
        <v>2068000</v>
      </c>
      <c r="I172" s="34">
        <f t="shared" si="42"/>
        <v>1055494.77</v>
      </c>
      <c r="J172" s="35">
        <f t="shared" si="42"/>
        <v>1055494.77</v>
      </c>
      <c r="K172" s="34">
        <f>K173</f>
        <v>0</v>
      </c>
    </row>
    <row r="173" spans="1:11" ht="180" x14ac:dyDescent="0.25">
      <c r="A173" s="24"/>
      <c r="B173" s="24"/>
      <c r="C173" s="22" t="s">
        <v>292</v>
      </c>
      <c r="D173" s="23" t="s">
        <v>100</v>
      </c>
      <c r="E173" s="23" t="s">
        <v>288</v>
      </c>
      <c r="F173" s="24"/>
      <c r="G173" s="27">
        <v>2110989.54</v>
      </c>
      <c r="H173" s="27">
        <v>2068000</v>
      </c>
      <c r="I173" s="27">
        <v>1055494.77</v>
      </c>
      <c r="J173" s="28">
        <v>1055494.77</v>
      </c>
      <c r="K173" s="27">
        <v>0</v>
      </c>
    </row>
    <row r="174" spans="1:11" ht="225" x14ac:dyDescent="0.25">
      <c r="A174" s="24"/>
      <c r="B174" s="24"/>
      <c r="C174" s="31" t="s">
        <v>293</v>
      </c>
      <c r="D174" s="32" t="s">
        <v>101</v>
      </c>
      <c r="E174" s="32"/>
      <c r="F174" s="33"/>
      <c r="G174" s="34">
        <f>G175</f>
        <v>0</v>
      </c>
      <c r="H174" s="34">
        <f t="shared" ref="H174:J174" si="43">H175</f>
        <v>0</v>
      </c>
      <c r="I174" s="34">
        <f t="shared" si="43"/>
        <v>270.14</v>
      </c>
      <c r="J174" s="35">
        <f t="shared" si="43"/>
        <v>239.11</v>
      </c>
      <c r="K174" s="34">
        <f>K175</f>
        <v>0</v>
      </c>
    </row>
    <row r="175" spans="1:11" ht="180" x14ac:dyDescent="0.25">
      <c r="A175" s="24"/>
      <c r="B175" s="24"/>
      <c r="C175" s="22" t="s">
        <v>294</v>
      </c>
      <c r="D175" s="23" t="s">
        <v>101</v>
      </c>
      <c r="E175" s="23" t="s">
        <v>288</v>
      </c>
      <c r="F175" s="24"/>
      <c r="G175" s="27">
        <v>0</v>
      </c>
      <c r="H175" s="27">
        <v>0</v>
      </c>
      <c r="I175" s="27">
        <v>270.14</v>
      </c>
      <c r="J175" s="28">
        <v>239.11</v>
      </c>
      <c r="K175" s="27">
        <v>0</v>
      </c>
    </row>
    <row r="176" spans="1:11" ht="90" x14ac:dyDescent="0.25">
      <c r="A176" s="24"/>
      <c r="B176" s="24"/>
      <c r="C176" s="31" t="s">
        <v>295</v>
      </c>
      <c r="D176" s="32" t="s">
        <v>102</v>
      </c>
      <c r="E176" s="32"/>
      <c r="F176" s="33"/>
      <c r="G176" s="34">
        <f>G177</f>
        <v>0</v>
      </c>
      <c r="H176" s="34">
        <f t="shared" ref="H176:J176" si="44">H177</f>
        <v>0</v>
      </c>
      <c r="I176" s="34">
        <f t="shared" si="44"/>
        <v>0</v>
      </c>
      <c r="J176" s="35">
        <f t="shared" si="44"/>
        <v>0</v>
      </c>
      <c r="K176" s="34">
        <f>K177</f>
        <v>0</v>
      </c>
    </row>
    <row r="177" spans="1:11" ht="90" x14ac:dyDescent="0.25">
      <c r="A177" s="24"/>
      <c r="B177" s="24"/>
      <c r="C177" s="22" t="s">
        <v>296</v>
      </c>
      <c r="D177" s="23" t="s">
        <v>103</v>
      </c>
      <c r="E177" s="23" t="s">
        <v>288</v>
      </c>
      <c r="F177" s="24"/>
      <c r="G177" s="27">
        <v>0</v>
      </c>
      <c r="H177" s="27">
        <v>0</v>
      </c>
      <c r="I177" s="27">
        <v>0</v>
      </c>
      <c r="J177" s="28">
        <v>0</v>
      </c>
      <c r="K177" s="27">
        <v>0</v>
      </c>
    </row>
    <row r="178" spans="1:11" ht="60" x14ac:dyDescent="0.25">
      <c r="A178" s="24"/>
      <c r="B178" s="24"/>
      <c r="C178" s="31" t="s">
        <v>297</v>
      </c>
      <c r="D178" s="32" t="s">
        <v>104</v>
      </c>
      <c r="E178" s="32"/>
      <c r="F178" s="33"/>
      <c r="G178" s="34">
        <f>G179</f>
        <v>75137970.5</v>
      </c>
      <c r="H178" s="34">
        <f t="shared" ref="H178:J178" si="45">H179</f>
        <v>56190060</v>
      </c>
      <c r="I178" s="34">
        <f t="shared" si="45"/>
        <v>76131341</v>
      </c>
      <c r="J178" s="35">
        <f t="shared" si="45"/>
        <v>76131341</v>
      </c>
      <c r="K178" s="34">
        <f>K179</f>
        <v>0</v>
      </c>
    </row>
    <row r="179" spans="1:11" ht="90" x14ac:dyDescent="0.25">
      <c r="A179" s="24"/>
      <c r="B179" s="24"/>
      <c r="C179" s="22" t="s">
        <v>298</v>
      </c>
      <c r="D179" s="23" t="s">
        <v>104</v>
      </c>
      <c r="E179" s="23" t="s">
        <v>197</v>
      </c>
      <c r="F179" s="24"/>
      <c r="G179" s="27">
        <v>75137970.5</v>
      </c>
      <c r="H179" s="27">
        <v>56190060</v>
      </c>
      <c r="I179" s="27">
        <v>76131341</v>
      </c>
      <c r="J179" s="28">
        <v>76131341</v>
      </c>
      <c r="K179" s="27">
        <v>0</v>
      </c>
    </row>
    <row r="180" spans="1:11" ht="45" x14ac:dyDescent="0.25">
      <c r="A180" s="24"/>
      <c r="B180" s="24"/>
      <c r="C180" s="55" t="s">
        <v>299</v>
      </c>
      <c r="D180" s="56" t="s">
        <v>105</v>
      </c>
      <c r="E180" s="56"/>
      <c r="F180" s="39"/>
      <c r="G180" s="36">
        <f>G181+G183+G185+G187</f>
        <v>4382365.62</v>
      </c>
      <c r="H180" s="36">
        <f>H181+H183+H185+H187</f>
        <v>4157612.62</v>
      </c>
      <c r="I180" s="36">
        <f>I181+I183+I185+I187</f>
        <v>4283381</v>
      </c>
      <c r="J180" s="36">
        <f>J181+J183+J185+J187</f>
        <v>4283381</v>
      </c>
      <c r="K180" s="36">
        <f>K181+K183+K185+K187</f>
        <v>0</v>
      </c>
    </row>
    <row r="181" spans="1:11" ht="210" x14ac:dyDescent="0.25">
      <c r="A181" s="24"/>
      <c r="B181" s="24"/>
      <c r="C181" s="31" t="s">
        <v>300</v>
      </c>
      <c r="D181" s="32" t="s">
        <v>106</v>
      </c>
      <c r="E181" s="32"/>
      <c r="F181" s="33"/>
      <c r="G181" s="34">
        <f>G182</f>
        <v>510000</v>
      </c>
      <c r="H181" s="34">
        <f t="shared" ref="H181:K183" si="46">H182</f>
        <v>510000</v>
      </c>
      <c r="I181" s="34">
        <f t="shared" si="46"/>
        <v>0</v>
      </c>
      <c r="J181" s="35">
        <f t="shared" si="46"/>
        <v>0</v>
      </c>
      <c r="K181" s="34">
        <f>K182</f>
        <v>0</v>
      </c>
    </row>
    <row r="182" spans="1:11" ht="210" x14ac:dyDescent="0.25">
      <c r="A182" s="24"/>
      <c r="B182" s="24"/>
      <c r="C182" s="22" t="s">
        <v>301</v>
      </c>
      <c r="D182" s="23" t="s">
        <v>106</v>
      </c>
      <c r="E182" s="23" t="s">
        <v>288</v>
      </c>
      <c r="F182" s="24"/>
      <c r="G182" s="27">
        <v>510000</v>
      </c>
      <c r="H182" s="27">
        <v>510000</v>
      </c>
      <c r="I182" s="34">
        <v>0</v>
      </c>
      <c r="J182" s="35">
        <v>0</v>
      </c>
      <c r="K182" s="34">
        <v>0</v>
      </c>
    </row>
    <row r="183" spans="1:11" ht="270" x14ac:dyDescent="0.25">
      <c r="A183" s="24"/>
      <c r="B183" s="24"/>
      <c r="C183" s="22" t="s">
        <v>346</v>
      </c>
      <c r="D183" s="23" t="s">
        <v>347</v>
      </c>
      <c r="E183" s="23"/>
      <c r="F183" s="24"/>
      <c r="G183" s="34">
        <f>G184</f>
        <v>142355.62</v>
      </c>
      <c r="H183" s="34">
        <f>H184</f>
        <v>11225</v>
      </c>
      <c r="I183" s="34">
        <f t="shared" si="46"/>
        <v>631491</v>
      </c>
      <c r="J183" s="34">
        <f t="shared" si="46"/>
        <v>631491</v>
      </c>
      <c r="K183" s="34">
        <f t="shared" si="46"/>
        <v>0</v>
      </c>
    </row>
    <row r="184" spans="1:11" ht="270" x14ac:dyDescent="0.25">
      <c r="A184" s="24"/>
      <c r="B184" s="24"/>
      <c r="C184" s="22" t="s">
        <v>345</v>
      </c>
      <c r="D184" s="23" t="s">
        <v>347</v>
      </c>
      <c r="E184" s="23" t="s">
        <v>197</v>
      </c>
      <c r="F184" s="24"/>
      <c r="G184" s="27">
        <v>142355.62</v>
      </c>
      <c r="H184" s="27">
        <v>11225</v>
      </c>
      <c r="I184" s="34">
        <v>631491</v>
      </c>
      <c r="J184" s="35">
        <v>631491</v>
      </c>
      <c r="K184" s="34">
        <v>0</v>
      </c>
    </row>
    <row r="185" spans="1:11" ht="409.5" x14ac:dyDescent="0.25">
      <c r="A185" s="24"/>
      <c r="B185" s="24"/>
      <c r="C185" s="31" t="s">
        <v>302</v>
      </c>
      <c r="D185" s="32" t="s">
        <v>388</v>
      </c>
      <c r="E185" s="32"/>
      <c r="F185" s="33"/>
      <c r="G185" s="34">
        <f>G186</f>
        <v>3281040</v>
      </c>
      <c r="H185" s="34">
        <f t="shared" ref="H185:J185" si="47">H186</f>
        <v>2447623.52</v>
      </c>
      <c r="I185" s="34">
        <f t="shared" si="47"/>
        <v>3202920</v>
      </c>
      <c r="J185" s="35">
        <f t="shared" si="47"/>
        <v>3202920</v>
      </c>
      <c r="K185" s="34">
        <f>K186</f>
        <v>0</v>
      </c>
    </row>
    <row r="186" spans="1:11" ht="375" x14ac:dyDescent="0.25">
      <c r="A186" s="24"/>
      <c r="B186" s="24"/>
      <c r="C186" s="22" t="s">
        <v>303</v>
      </c>
      <c r="D186" s="23" t="s">
        <v>388</v>
      </c>
      <c r="E186" s="23" t="s">
        <v>209</v>
      </c>
      <c r="F186" s="24"/>
      <c r="G186" s="27">
        <v>3281040</v>
      </c>
      <c r="H186" s="27">
        <v>2447623.52</v>
      </c>
      <c r="I186" s="27">
        <v>3202920</v>
      </c>
      <c r="J186" s="28">
        <v>3202920</v>
      </c>
      <c r="K186" s="34">
        <v>0</v>
      </c>
    </row>
    <row r="187" spans="1:11" ht="105" x14ac:dyDescent="0.25">
      <c r="A187" s="24"/>
      <c r="B187" s="24"/>
      <c r="C187" s="31" t="s">
        <v>304</v>
      </c>
      <c r="D187" s="32" t="s">
        <v>107</v>
      </c>
      <c r="E187" s="32"/>
      <c r="F187" s="33"/>
      <c r="G187" s="34">
        <f>SUM(G188:G189)</f>
        <v>448970</v>
      </c>
      <c r="H187" s="34">
        <f>SUM(H188:H189)</f>
        <v>1188764.1000000001</v>
      </c>
      <c r="I187" s="34">
        <f t="shared" ref="I187:J187" si="48">I189</f>
        <v>448970</v>
      </c>
      <c r="J187" s="35">
        <f t="shared" si="48"/>
        <v>448970</v>
      </c>
      <c r="K187" s="34">
        <f>K189</f>
        <v>0</v>
      </c>
    </row>
    <row r="188" spans="1:11" ht="105" x14ac:dyDescent="0.25">
      <c r="A188" s="24"/>
      <c r="B188" s="24"/>
      <c r="C188" s="31" t="s">
        <v>305</v>
      </c>
      <c r="D188" s="23" t="s">
        <v>107</v>
      </c>
      <c r="E188" s="32" t="s">
        <v>288</v>
      </c>
      <c r="F188" s="33"/>
      <c r="G188" s="34">
        <v>0</v>
      </c>
      <c r="H188" s="34">
        <v>1171800</v>
      </c>
      <c r="I188" s="34">
        <v>0</v>
      </c>
      <c r="J188" s="35">
        <v>0</v>
      </c>
      <c r="K188" s="34">
        <v>0</v>
      </c>
    </row>
    <row r="189" spans="1:11" ht="105" x14ac:dyDescent="0.25">
      <c r="A189" s="24"/>
      <c r="B189" s="24"/>
      <c r="C189" s="22" t="s">
        <v>306</v>
      </c>
      <c r="D189" s="23" t="s">
        <v>107</v>
      </c>
      <c r="E189" s="23" t="s">
        <v>209</v>
      </c>
      <c r="F189" s="24"/>
      <c r="G189" s="27">
        <v>448970</v>
      </c>
      <c r="H189" s="27">
        <v>16964.099999999999</v>
      </c>
      <c r="I189" s="34">
        <v>448970</v>
      </c>
      <c r="J189" s="35">
        <v>448970</v>
      </c>
      <c r="K189" s="34">
        <v>0</v>
      </c>
    </row>
    <row r="190" spans="1:11" ht="42.75" x14ac:dyDescent="0.25">
      <c r="A190" s="24"/>
      <c r="B190" s="24"/>
      <c r="C190" s="18" t="s">
        <v>307</v>
      </c>
      <c r="D190" s="19" t="s">
        <v>108</v>
      </c>
      <c r="E190" s="19"/>
      <c r="F190" s="25"/>
      <c r="G190" s="26">
        <f>G191</f>
        <v>260000</v>
      </c>
      <c r="H190" s="26">
        <f t="shared" ref="H190:J190" si="49">H191</f>
        <v>201650</v>
      </c>
      <c r="I190" s="26">
        <f t="shared" si="49"/>
        <v>280000</v>
      </c>
      <c r="J190" s="30">
        <f t="shared" si="49"/>
        <v>280000</v>
      </c>
      <c r="K190" s="36">
        <f>K191</f>
        <v>280000</v>
      </c>
    </row>
    <row r="191" spans="1:11" ht="135" x14ac:dyDescent="0.25">
      <c r="A191" s="24"/>
      <c r="B191" s="24"/>
      <c r="C191" s="31" t="s">
        <v>308</v>
      </c>
      <c r="D191" s="32" t="s">
        <v>109</v>
      </c>
      <c r="E191" s="32"/>
      <c r="F191" s="33"/>
      <c r="G191" s="34">
        <f>G192+G193</f>
        <v>260000</v>
      </c>
      <c r="H191" s="34">
        <f t="shared" ref="H191:J191" si="50">H192+H193</f>
        <v>201650</v>
      </c>
      <c r="I191" s="34">
        <f t="shared" si="50"/>
        <v>280000</v>
      </c>
      <c r="J191" s="35">
        <f t="shared" si="50"/>
        <v>280000</v>
      </c>
      <c r="K191" s="34">
        <f>K192+K193</f>
        <v>280000</v>
      </c>
    </row>
    <row r="192" spans="1:11" ht="135" x14ac:dyDescent="0.25">
      <c r="A192" s="24"/>
      <c r="B192" s="24"/>
      <c r="C192" s="22" t="s">
        <v>309</v>
      </c>
      <c r="D192" s="23" t="s">
        <v>109</v>
      </c>
      <c r="E192" s="23" t="s">
        <v>209</v>
      </c>
      <c r="F192" s="24"/>
      <c r="G192" s="27">
        <v>0</v>
      </c>
      <c r="H192" s="27">
        <v>0</v>
      </c>
      <c r="I192" s="27">
        <v>0</v>
      </c>
      <c r="J192" s="28">
        <v>0</v>
      </c>
      <c r="K192" s="27">
        <v>0</v>
      </c>
    </row>
    <row r="193" spans="1:13" ht="135" x14ac:dyDescent="0.25">
      <c r="A193" s="24"/>
      <c r="B193" s="24"/>
      <c r="C193" s="22" t="s">
        <v>310</v>
      </c>
      <c r="D193" s="23" t="s">
        <v>109</v>
      </c>
      <c r="E193" s="23" t="s">
        <v>360</v>
      </c>
      <c r="F193" s="24"/>
      <c r="G193" s="27">
        <v>260000</v>
      </c>
      <c r="H193" s="27">
        <v>201650</v>
      </c>
      <c r="I193" s="27">
        <v>280000</v>
      </c>
      <c r="J193" s="28">
        <v>280000</v>
      </c>
      <c r="K193" s="27">
        <v>280000</v>
      </c>
    </row>
    <row r="194" spans="1:13" ht="156.75" x14ac:dyDescent="0.25">
      <c r="A194" s="24"/>
      <c r="B194" s="24"/>
      <c r="C194" s="18" t="s">
        <v>311</v>
      </c>
      <c r="D194" s="19" t="s">
        <v>110</v>
      </c>
      <c r="E194" s="19"/>
      <c r="F194" s="25"/>
      <c r="G194" s="26">
        <f>G195</f>
        <v>-294605.78000000003</v>
      </c>
      <c r="H194" s="26">
        <f t="shared" ref="H194:J194" si="51">H195</f>
        <v>-294605.78000000003</v>
      </c>
      <c r="I194" s="26">
        <f t="shared" si="51"/>
        <v>0</v>
      </c>
      <c r="J194" s="30">
        <f t="shared" si="51"/>
        <v>0</v>
      </c>
      <c r="K194" s="36">
        <f>K195</f>
        <v>0</v>
      </c>
    </row>
    <row r="195" spans="1:13" ht="150" x14ac:dyDescent="0.25">
      <c r="A195" s="24"/>
      <c r="B195" s="24"/>
      <c r="C195" s="55" t="s">
        <v>312</v>
      </c>
      <c r="D195" s="32" t="s">
        <v>111</v>
      </c>
      <c r="E195" s="56"/>
      <c r="F195" s="39"/>
      <c r="G195" s="36">
        <f>G196+G198</f>
        <v>-294605.78000000003</v>
      </c>
      <c r="H195" s="36">
        <f t="shared" ref="H195:J195" si="52">H197+H199</f>
        <v>-294605.78000000003</v>
      </c>
      <c r="I195" s="36">
        <f t="shared" si="52"/>
        <v>0</v>
      </c>
      <c r="J195" s="40">
        <f t="shared" si="52"/>
        <v>0</v>
      </c>
      <c r="K195" s="36">
        <f>K197+K199</f>
        <v>0</v>
      </c>
    </row>
    <row r="196" spans="1:13" ht="135" x14ac:dyDescent="0.25">
      <c r="A196" s="24"/>
      <c r="B196" s="24"/>
      <c r="C196" s="55" t="s">
        <v>313</v>
      </c>
      <c r="D196" s="32" t="s">
        <v>137</v>
      </c>
      <c r="E196" s="56"/>
      <c r="F196" s="39"/>
      <c r="G196" s="36">
        <f>G197</f>
        <v>0</v>
      </c>
      <c r="H196" s="36">
        <f>H197</f>
        <v>0</v>
      </c>
      <c r="I196" s="36">
        <f>I197</f>
        <v>0</v>
      </c>
      <c r="J196" s="40">
        <f>J197</f>
        <v>0</v>
      </c>
      <c r="K196" s="36">
        <f>K197</f>
        <v>0</v>
      </c>
    </row>
    <row r="197" spans="1:13" ht="135" x14ac:dyDescent="0.25">
      <c r="A197" s="24"/>
      <c r="B197" s="24"/>
      <c r="C197" s="22" t="s">
        <v>314</v>
      </c>
      <c r="D197" s="23" t="s">
        <v>137</v>
      </c>
      <c r="E197" s="23" t="s">
        <v>288</v>
      </c>
      <c r="F197" s="24"/>
      <c r="G197" s="27">
        <v>0</v>
      </c>
      <c r="H197" s="27">
        <v>0</v>
      </c>
      <c r="I197" s="34">
        <v>0</v>
      </c>
      <c r="J197" s="35">
        <v>0</v>
      </c>
      <c r="K197" s="34">
        <v>0</v>
      </c>
    </row>
    <row r="198" spans="1:13" ht="150" x14ac:dyDescent="0.25">
      <c r="A198" s="24"/>
      <c r="B198" s="24"/>
      <c r="C198" s="22" t="s">
        <v>315</v>
      </c>
      <c r="D198" s="23" t="s">
        <v>112</v>
      </c>
      <c r="E198" s="23"/>
      <c r="F198" s="24"/>
      <c r="G198" s="27">
        <f>G199</f>
        <v>-294605.78000000003</v>
      </c>
      <c r="H198" s="27">
        <f>H199</f>
        <v>-294605.78000000003</v>
      </c>
      <c r="I198" s="34">
        <v>0</v>
      </c>
      <c r="J198" s="35">
        <v>0</v>
      </c>
      <c r="K198" s="34">
        <v>0</v>
      </c>
    </row>
    <row r="199" spans="1:13" ht="150" x14ac:dyDescent="0.25">
      <c r="A199" s="24"/>
      <c r="B199" s="24"/>
      <c r="C199" s="22" t="s">
        <v>316</v>
      </c>
      <c r="D199" s="23" t="s">
        <v>112</v>
      </c>
      <c r="E199" s="23" t="s">
        <v>209</v>
      </c>
      <c r="F199" s="24"/>
      <c r="G199" s="27">
        <v>-294605.78000000003</v>
      </c>
      <c r="H199" s="27">
        <v>-294605.78000000003</v>
      </c>
      <c r="I199" s="34">
        <v>0</v>
      </c>
      <c r="J199" s="35">
        <v>0</v>
      </c>
      <c r="K199" s="58">
        <v>0</v>
      </c>
    </row>
    <row r="200" spans="1:13" x14ac:dyDescent="0.25">
      <c r="A200" s="24"/>
      <c r="B200" s="24"/>
      <c r="C200" s="59"/>
      <c r="D200" s="23"/>
      <c r="E200" s="23" t="s">
        <v>113</v>
      </c>
      <c r="F200" s="24"/>
      <c r="G200" s="26">
        <f>G128+G9</f>
        <v>487849164.38000005</v>
      </c>
      <c r="H200" s="26">
        <f>H128+H9</f>
        <v>186525173.89999998</v>
      </c>
      <c r="I200" s="26">
        <f>I128+I9</f>
        <v>395355513.05000001</v>
      </c>
      <c r="J200" s="26">
        <f>J128+J9</f>
        <v>216979518.66</v>
      </c>
      <c r="K200" s="26">
        <f>K128+K9</f>
        <v>121614396</v>
      </c>
      <c r="M200" s="4"/>
    </row>
    <row r="201" spans="1:13" x14ac:dyDescent="0.25">
      <c r="A201" s="60"/>
      <c r="B201" s="60"/>
      <c r="C201" s="60"/>
      <c r="D201" s="61"/>
      <c r="E201" s="12"/>
      <c r="F201" s="61"/>
      <c r="G201" s="61"/>
      <c r="H201" s="61"/>
      <c r="I201" s="62"/>
      <c r="J201" s="62"/>
      <c r="K201" s="62"/>
    </row>
    <row r="202" spans="1:13" ht="18" customHeight="1" x14ac:dyDescent="0.25">
      <c r="A202" s="63" t="s">
        <v>114</v>
      </c>
      <c r="B202" s="64"/>
      <c r="C202" s="64"/>
      <c r="D202" s="61"/>
      <c r="E202" s="12"/>
      <c r="F202" s="61"/>
      <c r="G202" s="65" t="s">
        <v>319</v>
      </c>
      <c r="H202" s="66"/>
      <c r="I202" s="66"/>
      <c r="J202" s="66"/>
      <c r="K202" s="66"/>
    </row>
    <row r="203" spans="1:13" ht="18" customHeight="1" x14ac:dyDescent="0.25">
      <c r="A203" s="63" t="s">
        <v>115</v>
      </c>
      <c r="B203" s="64"/>
      <c r="C203" s="64"/>
      <c r="D203" s="61"/>
      <c r="E203" s="12"/>
      <c r="F203" s="61" t="s">
        <v>0</v>
      </c>
      <c r="G203" s="61"/>
      <c r="H203" s="61"/>
      <c r="I203" s="65" t="s">
        <v>116</v>
      </c>
      <c r="J203" s="65"/>
      <c r="K203" s="65"/>
    </row>
    <row r="204" spans="1:13" ht="14.45" customHeight="1" x14ac:dyDescent="0.25">
      <c r="A204" s="63" t="s">
        <v>350</v>
      </c>
      <c r="B204" s="64"/>
      <c r="C204" s="64"/>
      <c r="D204" s="61"/>
      <c r="E204" s="12"/>
      <c r="F204" s="61"/>
      <c r="G204" s="61"/>
      <c r="H204" s="61"/>
      <c r="I204" s="61"/>
      <c r="J204" s="61"/>
      <c r="K204" s="61"/>
    </row>
    <row r="205" spans="1:13" ht="14.45" customHeight="1" x14ac:dyDescent="0.25">
      <c r="A205" s="5"/>
      <c r="B205" s="5"/>
      <c r="C205" s="5"/>
      <c r="D205" s="6"/>
      <c r="E205" s="11"/>
      <c r="F205" s="6"/>
      <c r="G205" s="6"/>
      <c r="H205" s="6"/>
      <c r="I205" s="6"/>
      <c r="J205" s="6"/>
      <c r="K205" s="6"/>
    </row>
    <row r="206" spans="1:13" x14ac:dyDescent="0.25">
      <c r="A206" s="1"/>
      <c r="B206" s="1"/>
      <c r="C206" s="3"/>
      <c r="D206" s="8"/>
      <c r="E206" s="8"/>
      <c r="F206" s="1"/>
      <c r="G206" s="1"/>
      <c r="H206" s="1"/>
      <c r="I206" s="1"/>
      <c r="J206" s="1"/>
      <c r="K206" s="1"/>
    </row>
  </sheetData>
  <mergeCells count="10">
    <mergeCell ref="A4:K4"/>
    <mergeCell ref="A3:K3"/>
    <mergeCell ref="J1:K1"/>
    <mergeCell ref="I6:K6"/>
    <mergeCell ref="C6:D6"/>
    <mergeCell ref="A202:C202"/>
    <mergeCell ref="A203:C203"/>
    <mergeCell ref="A204:C204"/>
    <mergeCell ref="I203:K203"/>
    <mergeCell ref="G202:K202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2023-10-16T13:48:37Z</cp:lastPrinted>
  <dcterms:created xsi:type="dcterms:W3CDTF">2022-10-18T06:38:26Z</dcterms:created>
  <dcterms:modified xsi:type="dcterms:W3CDTF">2023-10-17T14:57:43Z</dcterms:modified>
</cp:coreProperties>
</file>