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Документ" sheetId="2" r:id="rId1"/>
  </sheets>
  <definedNames>
    <definedName name="_xlnm.Print_Titles" localSheetId="0">Документ!$4:$4</definedName>
  </definedNames>
  <calcPr calcId="145621"/>
</workbook>
</file>

<file path=xl/calcChain.xml><?xml version="1.0" encoding="utf-8"?>
<calcChain xmlns="http://schemas.openxmlformats.org/spreadsheetml/2006/main">
  <c r="I42" i="2" l="1"/>
  <c r="I41" i="2"/>
  <c r="I40" i="2"/>
  <c r="I39" i="2"/>
  <c r="I37" i="2"/>
  <c r="I36" i="2"/>
  <c r="I15" i="2"/>
  <c r="I14" i="2"/>
  <c r="F15" i="2"/>
  <c r="F14" i="2"/>
  <c r="I35" i="2" l="1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C43" i="2"/>
  <c r="M18" i="2"/>
  <c r="J18" i="2"/>
  <c r="L15" i="2"/>
  <c r="L14" i="2"/>
  <c r="M15" i="2"/>
  <c r="M14" i="2"/>
  <c r="M12" i="2"/>
  <c r="M42" i="2"/>
  <c r="M41" i="2"/>
  <c r="M40" i="2"/>
  <c r="M39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7" i="2"/>
  <c r="M16" i="2"/>
  <c r="M13" i="2"/>
  <c r="M11" i="2"/>
  <c r="M9" i="2"/>
  <c r="M8" i="2"/>
  <c r="M7" i="2"/>
  <c r="M6" i="2"/>
  <c r="L42" i="2"/>
  <c r="L41" i="2"/>
  <c r="L40" i="2"/>
  <c r="L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3" i="2"/>
  <c r="L11" i="2"/>
  <c r="L9" i="2"/>
  <c r="L8" i="2"/>
  <c r="L7" i="2"/>
  <c r="L6" i="2"/>
  <c r="J42" i="2"/>
  <c r="J41" i="2"/>
  <c r="J40" i="2"/>
  <c r="J39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7" i="2"/>
  <c r="J16" i="2"/>
  <c r="J15" i="2"/>
  <c r="J14" i="2"/>
  <c r="J13" i="2"/>
  <c r="J12" i="2"/>
  <c r="J11" i="2"/>
  <c r="J9" i="2"/>
  <c r="J8" i="2"/>
  <c r="J7" i="2"/>
  <c r="J6" i="2"/>
  <c r="I13" i="2"/>
  <c r="I11" i="2"/>
  <c r="I9" i="2"/>
  <c r="I8" i="2"/>
  <c r="I7" i="2"/>
  <c r="I6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F42" i="2"/>
  <c r="F41" i="2"/>
  <c r="F40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  <c r="F16" i="2"/>
  <c r="F13" i="2"/>
  <c r="F11" i="2"/>
  <c r="F9" i="2"/>
  <c r="F8" i="2"/>
  <c r="F7" i="2"/>
  <c r="F6" i="2"/>
  <c r="K43" i="2"/>
  <c r="H43" i="2"/>
  <c r="E43" i="2"/>
  <c r="D43" i="2"/>
  <c r="I43" i="2" l="1"/>
  <c r="L43" i="2"/>
  <c r="J43" i="2"/>
  <c r="G43" i="2"/>
  <c r="M43" i="2"/>
  <c r="F43" i="2"/>
</calcChain>
</file>

<file path=xl/sharedStrings.xml><?xml version="1.0" encoding="utf-8"?>
<sst xmlns="http://schemas.openxmlformats.org/spreadsheetml/2006/main" count="96" uniqueCount="96">
  <si>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</si>
  <si>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</si>
  <si>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</si>
  <si>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</si>
  <si>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</si>
  <si>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</si>
  <si>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</si>
  <si>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</si>
  <si>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</si>
  <si>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</si>
  <si>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</si>
  <si>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</si>
  <si>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</si>
  <si>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</si>
  <si>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</si>
  <si>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</si>
  <si>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</si>
  <si>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</si>
  <si>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</si>
  <si>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</si>
  <si>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</si>
  <si>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</si>
  <si>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</si>
  <si>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</si>
  <si>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</si>
  <si>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</si>
  <si>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</si>
  <si>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</si>
  <si>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</si>
  <si>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</si>
  <si>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</si>
  <si>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</si>
  <si>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</si>
  <si>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</si>
  <si>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</si>
  <si>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</si>
  <si>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</si>
  <si>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</si>
  <si>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</si>
  <si>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</si>
  <si>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</si>
  <si>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</si>
  <si>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</si>
  <si>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</si>
  <si>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</si>
  <si>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</si>
  <si>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</si>
  <si>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</si>
  <si>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</si>
  <si>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</si>
  <si>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</si>
  <si>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</si>
  <si>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</si>
  <si>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</si>
  <si>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</si>
  <si>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</si>
  <si>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</si>
  <si>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</si>
  <si>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</si>
  <si>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</si>
  <si>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</si>
  <si>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</si>
  <si>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</si>
  <si>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</si>
  <si>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</si>
  <si>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</si>
  <si>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</si>
  <si>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</si>
  <si>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</si>
  <si>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</si>
  <si>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</si>
  <si>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</si>
  <si>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</si>
  <si>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</si>
  <si>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</si>
  <si>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</si>
  <si>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</si>
  <si>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</si>
  <si>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</si>
  <si>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</si>
  <si>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</si>
  <si>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</si>
  <si>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</si>
  <si>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</si>
  <si>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Проект на 2024 год</t>
  </si>
  <si>
    <t>Проект на 2025 год</t>
  </si>
  <si>
    <t>Исполнено за 2022 год</t>
  </si>
  <si>
    <t xml:space="preserve">Ожидаемое исполнение за 2023 год </t>
  </si>
  <si>
    <t>2024 год к исполнению за 2022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</si>
  <si>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</si>
  <si>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</si>
  <si>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</si>
  <si>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</si>
  <si>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</si>
  <si>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</si>
  <si>
    <t>Расходы  бюджета Палехского муниципального района по разделам и подразделам классификации расходов бюджетов на 2024 год и на плановый период 2025 и 2026 годов в сравнении с исполнением за 2022 год и ожидаемым исполнением за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</si>
</sst>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6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center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7" fillId="5" borderId="2" xfId="3" applyNumberFormat="1" applyFont="1" applyFill="1" applyProtection="1">
      <alignment horizontal="center" vertical="center" wrapText="1"/>
    </xf>
    <xf numFmtId="2" fontId="7" fillId="0" borderId="8" xfId="6" applyNumberFormat="1" applyFont="1" applyFill="1" applyBorder="1" applyAlignment="1" applyProtection="1">
      <alignment horizontal="center" vertical="top" shrinkToFit="1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2" fontId="6" fillId="0" borderId="7" xfId="3" applyNumberFormat="1" applyFont="1" applyBorder="1" applyProtection="1">
      <alignment horizontal="center" vertical="center" wrapText="1"/>
    </xf>
    <xf numFmtId="2" fontId="7" fillId="0" borderId="9" xfId="6" applyNumberFormat="1" applyFont="1" applyFill="1" applyBorder="1" applyAlignment="1" applyProtection="1">
      <alignment horizontal="center" vertical="top" shrinkToFit="1"/>
    </xf>
    <xf numFmtId="2" fontId="7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center" shrinkToFit="1"/>
    </xf>
    <xf numFmtId="165" fontId="6" fillId="0" borderId="10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1" xfId="9" applyNumberFormat="1" applyFont="1" applyFill="1" applyBorder="1" applyAlignment="1" applyProtection="1">
      <alignment horizontal="center" vertical="top" shrinkToFit="1"/>
    </xf>
    <xf numFmtId="165" fontId="7" fillId="0" borderId="12" xfId="29" applyNumberFormat="1" applyFont="1" applyFill="1" applyBorder="1" applyAlignment="1" applyProtection="1">
      <alignment horizontal="center" vertical="top" shrinkToFit="1"/>
    </xf>
    <xf numFmtId="165" fontId="7" fillId="0" borderId="10" xfId="29" applyNumberFormat="1" applyFont="1" applyFill="1" applyBorder="1" applyAlignment="1" applyProtection="1">
      <alignment horizontal="center" vertical="top" shrinkToFit="1"/>
    </xf>
    <xf numFmtId="165" fontId="6" fillId="0" borderId="13" xfId="29" applyNumberFormat="1" applyFont="1" applyFill="1" applyBorder="1" applyAlignment="1" applyProtection="1">
      <alignment horizontal="center" vertical="top" shrinkToFit="1"/>
    </xf>
    <xf numFmtId="0" fontId="6" fillId="0" borderId="14" xfId="3" applyNumberFormat="1" applyFont="1" applyBorder="1" applyProtection="1">
      <alignment horizontal="center" vertical="center" wrapText="1"/>
    </xf>
    <xf numFmtId="0" fontId="6" fillId="0" borderId="10" xfId="3" applyNumberFormat="1" applyFont="1" applyBorder="1" applyProtection="1">
      <alignment horizontal="center" vertical="center" wrapText="1"/>
    </xf>
    <xf numFmtId="2" fontId="7" fillId="5" borderId="7" xfId="3" applyNumberFormat="1" applyFont="1" applyFill="1" applyBorder="1" applyProtection="1">
      <alignment horizontal="center" vertical="center" wrapText="1"/>
    </xf>
    <xf numFmtId="2" fontId="6" fillId="0" borderId="6" xfId="3" applyNumberFormat="1" applyFont="1" applyBorder="1" applyProtection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right"/>
    </xf>
    <xf numFmtId="165" fontId="6" fillId="0" borderId="6" xfId="29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10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workbookViewId="0">
      <pane ySplit="4" topLeftCell="A5" activePane="bottomLeft" state="frozen"/>
      <selection pane="bottomLeft" sqref="A1:M1"/>
    </sheetView>
  </sheetViews>
  <sheetFormatPr defaultRowHeight="15" outlineLevelRow="1" x14ac:dyDescent="0.25"/>
  <cols>
    <col min="1" max="1" width="50" style="10" customWidth="1"/>
    <col min="2" max="2" width="12.28515625" style="10" customWidth="1"/>
    <col min="3" max="3" width="13.140625" style="28" customWidth="1"/>
    <col min="4" max="4" width="16.5703125" style="28" customWidth="1"/>
    <col min="5" max="5" width="13.7109375" style="28" customWidth="1"/>
    <col min="6" max="6" width="13.7109375" style="1" customWidth="1"/>
    <col min="7" max="7" width="15" style="1" customWidth="1"/>
    <col min="8" max="8" width="13.140625" style="28" customWidth="1"/>
    <col min="9" max="10" width="13.140625" style="1" customWidth="1"/>
    <col min="11" max="11" width="13.140625" style="28" customWidth="1"/>
    <col min="12" max="13" width="13.140625" style="1" customWidth="1"/>
    <col min="14" max="16384" width="9.140625" style="1"/>
  </cols>
  <sheetData>
    <row r="1" spans="1:13" ht="53.25" customHeight="1" x14ac:dyDescent="0.25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 customHeight="1" x14ac:dyDescent="0.25">
      <c r="A2" s="53"/>
      <c r="B2" s="53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</row>
    <row r="3" spans="1:13" ht="12" customHeight="1" x14ac:dyDescent="0.25">
      <c r="A3" s="7"/>
      <c r="B3" s="7"/>
      <c r="C3" s="21"/>
      <c r="D3" s="21"/>
      <c r="E3" s="21"/>
      <c r="F3" s="6"/>
      <c r="G3" s="6"/>
      <c r="H3" s="21"/>
      <c r="I3" s="6"/>
      <c r="J3" s="6"/>
      <c r="L3" s="6"/>
      <c r="M3" s="13" t="s">
        <v>67</v>
      </c>
    </row>
    <row r="4" spans="1:13" ht="49.5" customHeight="1" x14ac:dyDescent="0.25">
      <c r="A4" s="17" t="s">
        <v>74</v>
      </c>
      <c r="B4" s="17" t="s">
        <v>36</v>
      </c>
      <c r="C4" s="22" t="s">
        <v>86</v>
      </c>
      <c r="D4" s="22" t="s">
        <v>87</v>
      </c>
      <c r="E4" s="29" t="s">
        <v>84</v>
      </c>
      <c r="F4" s="5" t="s">
        <v>88</v>
      </c>
      <c r="G4" s="5" t="s">
        <v>89</v>
      </c>
      <c r="H4" s="46" t="s">
        <v>85</v>
      </c>
      <c r="I4" s="5" t="s">
        <v>90</v>
      </c>
      <c r="J4" s="5" t="s">
        <v>91</v>
      </c>
      <c r="K4" s="29" t="s">
        <v>92</v>
      </c>
      <c r="L4" s="5" t="s">
        <v>93</v>
      </c>
      <c r="M4" s="5" t="s">
        <v>94</v>
      </c>
    </row>
    <row r="5" spans="1:13" ht="14.25" customHeight="1" x14ac:dyDescent="0.25">
      <c r="A5" s="8">
        <v>1</v>
      </c>
      <c r="B5" s="8">
        <v>2</v>
      </c>
      <c r="C5" s="23">
        <v>3</v>
      </c>
      <c r="D5" s="23">
        <v>4</v>
      </c>
      <c r="E5" s="33">
        <v>5</v>
      </c>
      <c r="F5" s="4" t="s">
        <v>68</v>
      </c>
      <c r="G5" s="44" t="s">
        <v>69</v>
      </c>
      <c r="H5" s="47">
        <v>8</v>
      </c>
      <c r="I5" s="45" t="s">
        <v>70</v>
      </c>
      <c r="J5" s="4" t="s">
        <v>71</v>
      </c>
      <c r="K5" s="33">
        <v>11</v>
      </c>
      <c r="L5" s="4" t="s">
        <v>72</v>
      </c>
      <c r="M5" s="4" t="s">
        <v>73</v>
      </c>
    </row>
    <row r="6" spans="1:13" x14ac:dyDescent="0.25">
      <c r="A6" s="11" t="s">
        <v>76</v>
      </c>
      <c r="B6" s="14" t="s">
        <v>0</v>
      </c>
      <c r="C6" s="24">
        <v>46381108.009999998</v>
      </c>
      <c r="D6" s="30">
        <v>54106635.969999999</v>
      </c>
      <c r="E6" s="48">
        <v>50345167.310000002</v>
      </c>
      <c r="F6" s="32">
        <f t="shared" ref="F6:F11" si="0">E6/C6</f>
        <v>1.0854671108578375</v>
      </c>
      <c r="G6" s="41">
        <f t="shared" ref="G6:G27" si="1">E6/D6</f>
        <v>0.93048045600015528</v>
      </c>
      <c r="H6" s="48">
        <v>49149225.630000003</v>
      </c>
      <c r="I6" s="38">
        <f>H6/C6</f>
        <v>1.0596820071526361</v>
      </c>
      <c r="J6" s="19">
        <f>H6/D6</f>
        <v>0.90837703636299461</v>
      </c>
      <c r="K6" s="48">
        <v>46101370.939999998</v>
      </c>
      <c r="L6" s="42">
        <f>K6/C6</f>
        <v>0.99396872817398652</v>
      </c>
      <c r="M6" s="12">
        <f>K6/D6</f>
        <v>0.85204652097686118</v>
      </c>
    </row>
    <row r="7" spans="1:13" ht="25.5" outlineLevel="1" x14ac:dyDescent="0.25">
      <c r="A7" s="9" t="s">
        <v>75</v>
      </c>
      <c r="B7" s="15" t="s">
        <v>1</v>
      </c>
      <c r="C7" s="25">
        <v>2513002.5</v>
      </c>
      <c r="D7" s="31">
        <v>2015130</v>
      </c>
      <c r="E7" s="49">
        <v>2149600</v>
      </c>
      <c r="F7" s="32">
        <f t="shared" si="0"/>
        <v>0.85539111083255981</v>
      </c>
      <c r="G7" s="41">
        <f t="shared" si="1"/>
        <v>1.066730186141837</v>
      </c>
      <c r="H7" s="49">
        <v>2149600</v>
      </c>
      <c r="I7" s="38">
        <f t="shared" ref="I7:I11" si="2">H7/C7</f>
        <v>0.85539111083255981</v>
      </c>
      <c r="J7" s="19">
        <f t="shared" ref="J7:J14" si="3">H7/D7</f>
        <v>1.066730186141837</v>
      </c>
      <c r="K7" s="49">
        <v>2149600</v>
      </c>
      <c r="L7" s="42">
        <f t="shared" ref="L7:L11" si="4">K7/C7</f>
        <v>0.85539111083255981</v>
      </c>
      <c r="M7" s="12">
        <f t="shared" ref="M7:M11" si="5">K7/D7</f>
        <v>1.066730186141837</v>
      </c>
    </row>
    <row r="8" spans="1:13" ht="38.25" outlineLevel="1" x14ac:dyDescent="0.25">
      <c r="A8" s="9" t="s">
        <v>77</v>
      </c>
      <c r="B8" s="15" t="s">
        <v>2</v>
      </c>
      <c r="C8" s="25">
        <v>1874277.28</v>
      </c>
      <c r="D8" s="31">
        <v>1993420</v>
      </c>
      <c r="E8" s="49">
        <v>2069450</v>
      </c>
      <c r="F8" s="32">
        <f t="shared" si="0"/>
        <v>1.1041322551805142</v>
      </c>
      <c r="G8" s="41">
        <f t="shared" si="1"/>
        <v>1.0381404821863933</v>
      </c>
      <c r="H8" s="49">
        <v>2069450</v>
      </c>
      <c r="I8" s="38">
        <f t="shared" si="2"/>
        <v>1.1041322551805142</v>
      </c>
      <c r="J8" s="19">
        <f t="shared" si="3"/>
        <v>1.0381404821863933</v>
      </c>
      <c r="K8" s="49">
        <v>2069450</v>
      </c>
      <c r="L8" s="42">
        <f t="shared" si="4"/>
        <v>1.1041322551805142</v>
      </c>
      <c r="M8" s="12">
        <f t="shared" si="5"/>
        <v>1.0381404821863933</v>
      </c>
    </row>
    <row r="9" spans="1:13" ht="38.25" outlineLevel="1" x14ac:dyDescent="0.25">
      <c r="A9" s="9" t="s">
        <v>78</v>
      </c>
      <c r="B9" s="15" t="s">
        <v>3</v>
      </c>
      <c r="C9" s="25">
        <v>20113090.77</v>
      </c>
      <c r="D9" s="31">
        <v>21865227.09</v>
      </c>
      <c r="E9" s="49">
        <v>22610734.870000001</v>
      </c>
      <c r="F9" s="32">
        <f t="shared" si="0"/>
        <v>1.1241800242718241</v>
      </c>
      <c r="G9" s="41">
        <f t="shared" si="1"/>
        <v>1.0340955882567053</v>
      </c>
      <c r="H9" s="49">
        <v>22610734.870000001</v>
      </c>
      <c r="I9" s="38">
        <f t="shared" si="2"/>
        <v>1.1241800242718241</v>
      </c>
      <c r="J9" s="19">
        <f t="shared" si="3"/>
        <v>1.0340955882567053</v>
      </c>
      <c r="K9" s="49">
        <v>22076980</v>
      </c>
      <c r="L9" s="42">
        <f t="shared" si="4"/>
        <v>1.0976423391341359</v>
      </c>
      <c r="M9" s="12">
        <f t="shared" si="5"/>
        <v>1.0096844596732701</v>
      </c>
    </row>
    <row r="10" spans="1:13" outlineLevel="1" x14ac:dyDescent="0.25">
      <c r="A10" s="9" t="s">
        <v>79</v>
      </c>
      <c r="B10" s="15" t="s">
        <v>4</v>
      </c>
      <c r="C10" s="25">
        <v>7179.51</v>
      </c>
      <c r="D10" s="31">
        <v>0</v>
      </c>
      <c r="E10" s="49">
        <v>270.14</v>
      </c>
      <c r="F10" s="32">
        <v>0</v>
      </c>
      <c r="G10" s="41">
        <v>0</v>
      </c>
      <c r="H10" s="49">
        <v>239.11</v>
      </c>
      <c r="I10" s="38">
        <v>0</v>
      </c>
      <c r="J10" s="19">
        <v>0</v>
      </c>
      <c r="K10" s="51">
        <v>0</v>
      </c>
      <c r="L10" s="42">
        <v>0</v>
      </c>
      <c r="M10" s="12">
        <v>0</v>
      </c>
    </row>
    <row r="11" spans="1:13" ht="38.25" outlineLevel="1" x14ac:dyDescent="0.25">
      <c r="A11" s="9" t="s">
        <v>80</v>
      </c>
      <c r="B11" s="15" t="s">
        <v>5</v>
      </c>
      <c r="C11" s="25">
        <v>5280529.37</v>
      </c>
      <c r="D11" s="31">
        <v>5698490</v>
      </c>
      <c r="E11" s="49">
        <v>6037066.9000000004</v>
      </c>
      <c r="F11" s="32">
        <f t="shared" si="0"/>
        <v>1.1432692590061289</v>
      </c>
      <c r="G11" s="41">
        <f t="shared" si="1"/>
        <v>1.0594151959554199</v>
      </c>
      <c r="H11" s="49">
        <v>6037066.9000000004</v>
      </c>
      <c r="I11" s="38">
        <f t="shared" si="2"/>
        <v>1.1432692590061289</v>
      </c>
      <c r="J11" s="19">
        <f t="shared" si="3"/>
        <v>1.0594151959554199</v>
      </c>
      <c r="K11" s="49">
        <v>6037066.9000000004</v>
      </c>
      <c r="L11" s="42">
        <f t="shared" si="4"/>
        <v>1.1432692590061289</v>
      </c>
      <c r="M11" s="12">
        <f t="shared" si="5"/>
        <v>1.0594151959554199</v>
      </c>
    </row>
    <row r="12" spans="1:13" outlineLevel="1" x14ac:dyDescent="0.25">
      <c r="A12" s="9" t="s">
        <v>81</v>
      </c>
      <c r="B12" s="15" t="s">
        <v>6</v>
      </c>
      <c r="C12" s="25">
        <v>0</v>
      </c>
      <c r="D12" s="31">
        <v>241300</v>
      </c>
      <c r="E12" s="49">
        <v>280000</v>
      </c>
      <c r="F12" s="32">
        <v>0</v>
      </c>
      <c r="G12" s="41">
        <f t="shared" si="1"/>
        <v>1.1603812681309573</v>
      </c>
      <c r="H12" s="49">
        <v>280000</v>
      </c>
      <c r="I12" s="38">
        <v>0</v>
      </c>
      <c r="J12" s="19">
        <f t="shared" si="3"/>
        <v>1.1603812681309573</v>
      </c>
      <c r="K12" s="49">
        <v>280000</v>
      </c>
      <c r="L12" s="42">
        <v>0</v>
      </c>
      <c r="M12" s="12">
        <f>K12/D12</f>
        <v>1.1603812681309573</v>
      </c>
    </row>
    <row r="13" spans="1:13" outlineLevel="1" x14ac:dyDescent="0.25">
      <c r="A13" s="9" t="s">
        <v>82</v>
      </c>
      <c r="B13" s="15" t="s">
        <v>7</v>
      </c>
      <c r="C13" s="25">
        <v>16593028.58</v>
      </c>
      <c r="D13" s="31">
        <v>22293068.879999999</v>
      </c>
      <c r="E13" s="49">
        <v>17198045.399999999</v>
      </c>
      <c r="F13" s="32">
        <f>E13/C13</f>
        <v>1.0364621091974278</v>
      </c>
      <c r="G13" s="41">
        <f t="shared" si="1"/>
        <v>0.77145257535309775</v>
      </c>
      <c r="H13" s="49">
        <v>16002134.75</v>
      </c>
      <c r="I13" s="38">
        <f>H13/C13</f>
        <v>0.96438903078174532</v>
      </c>
      <c r="J13" s="19">
        <f t="shared" si="3"/>
        <v>0.71780762155883138</v>
      </c>
      <c r="K13" s="49">
        <v>13488274.039999999</v>
      </c>
      <c r="L13" s="42">
        <f>K13/C13</f>
        <v>0.81288801347921258</v>
      </c>
      <c r="M13" s="12">
        <f>K13/D13</f>
        <v>0.60504339320015588</v>
      </c>
    </row>
    <row r="14" spans="1:13" ht="25.5" x14ac:dyDescent="0.25">
      <c r="A14" s="11" t="s">
        <v>38</v>
      </c>
      <c r="B14" s="14" t="s">
        <v>8</v>
      </c>
      <c r="C14" s="24">
        <v>481150</v>
      </c>
      <c r="D14" s="24">
        <v>600000</v>
      </c>
      <c r="E14" s="34">
        <v>780000</v>
      </c>
      <c r="F14" s="32">
        <f>E14/C14</f>
        <v>1.6211160760677543</v>
      </c>
      <c r="G14" s="41">
        <f t="shared" si="1"/>
        <v>1.3</v>
      </c>
      <c r="H14" s="48">
        <v>660000</v>
      </c>
      <c r="I14" s="38">
        <f>H14/C14</f>
        <v>1.3717136028265613</v>
      </c>
      <c r="J14" s="19">
        <f t="shared" si="3"/>
        <v>1.1000000000000001</v>
      </c>
      <c r="K14" s="48">
        <v>670000</v>
      </c>
      <c r="L14" s="42">
        <f>K14/C14</f>
        <v>1.3924971422633274</v>
      </c>
      <c r="M14" s="12">
        <f>K14/D14</f>
        <v>1.1166666666666667</v>
      </c>
    </row>
    <row r="15" spans="1:13" ht="30.75" customHeight="1" outlineLevel="1" x14ac:dyDescent="0.25">
      <c r="A15" s="9" t="s">
        <v>39</v>
      </c>
      <c r="B15" s="15" t="s">
        <v>9</v>
      </c>
      <c r="C15" s="25">
        <v>481150</v>
      </c>
      <c r="D15" s="25">
        <v>600000</v>
      </c>
      <c r="E15" s="39">
        <v>780000</v>
      </c>
      <c r="F15" s="32">
        <f>E15/C15</f>
        <v>1.6211160760677543</v>
      </c>
      <c r="G15" s="41">
        <f t="shared" si="1"/>
        <v>1.3</v>
      </c>
      <c r="H15" s="49">
        <v>660000</v>
      </c>
      <c r="I15" s="43">
        <f>H15/C15</f>
        <v>1.3717136028265613</v>
      </c>
      <c r="J15" s="19">
        <f>H15/D15</f>
        <v>1.1000000000000001</v>
      </c>
      <c r="K15" s="49">
        <v>670000</v>
      </c>
      <c r="L15" s="42">
        <f>K15/C15</f>
        <v>1.3924971422633274</v>
      </c>
      <c r="M15" s="12">
        <f>K15/D15</f>
        <v>1.1166666666666667</v>
      </c>
    </row>
    <row r="16" spans="1:13" x14ac:dyDescent="0.25">
      <c r="A16" s="11" t="s">
        <v>40</v>
      </c>
      <c r="B16" s="14" t="s">
        <v>10</v>
      </c>
      <c r="C16" s="24">
        <v>22711787.559999999</v>
      </c>
      <c r="D16" s="30">
        <v>19881246.98</v>
      </c>
      <c r="E16" s="48">
        <v>20379348.850000001</v>
      </c>
      <c r="F16" s="32">
        <f>E16/C16</f>
        <v>0.89730272424228341</v>
      </c>
      <c r="G16" s="20">
        <f t="shared" si="1"/>
        <v>1.0250538545444901</v>
      </c>
      <c r="H16" s="48">
        <v>20779656.23</v>
      </c>
      <c r="I16" s="38">
        <f>H16/C16</f>
        <v>0.91492825807322764</v>
      </c>
      <c r="J16" s="32">
        <f t="shared" ref="J16:J17" si="6">H16/D16</f>
        <v>1.045188777691046</v>
      </c>
      <c r="K16" s="48">
        <v>12382250</v>
      </c>
      <c r="L16" s="42">
        <f t="shared" ref="L16:L17" si="7">K16/C16</f>
        <v>0.54519046408340044</v>
      </c>
      <c r="M16" s="12">
        <f t="shared" ref="M16:M17" si="8">K16/D16</f>
        <v>0.6228105315756205</v>
      </c>
    </row>
    <row r="17" spans="1:13" outlineLevel="1" x14ac:dyDescent="0.25">
      <c r="A17" s="9" t="s">
        <v>41</v>
      </c>
      <c r="B17" s="15" t="s">
        <v>11</v>
      </c>
      <c r="C17" s="25">
        <v>521545.56</v>
      </c>
      <c r="D17" s="31">
        <v>731594.75</v>
      </c>
      <c r="E17" s="49">
        <v>3043336.73</v>
      </c>
      <c r="F17" s="32">
        <f>E17/C17</f>
        <v>5.8352269934001546</v>
      </c>
      <c r="G17" s="20">
        <f t="shared" si="1"/>
        <v>4.1598668251788302</v>
      </c>
      <c r="H17" s="49">
        <v>3392134.11</v>
      </c>
      <c r="I17" s="38">
        <f t="shared" ref="I17:I43" si="9">H17/C17</f>
        <v>6.5040034278117522</v>
      </c>
      <c r="J17" s="32">
        <f t="shared" si="6"/>
        <v>4.6366299238752049</v>
      </c>
      <c r="K17" s="49">
        <v>0</v>
      </c>
      <c r="L17" s="42">
        <f t="shared" si="7"/>
        <v>0</v>
      </c>
      <c r="M17" s="12">
        <f t="shared" si="8"/>
        <v>0</v>
      </c>
    </row>
    <row r="18" spans="1:13" outlineLevel="1" x14ac:dyDescent="0.25">
      <c r="A18" s="9" t="s">
        <v>42</v>
      </c>
      <c r="B18" s="15" t="s">
        <v>12</v>
      </c>
      <c r="C18" s="25">
        <v>125000</v>
      </c>
      <c r="D18" s="31">
        <v>2353154.0299999998</v>
      </c>
      <c r="E18" s="49">
        <v>0</v>
      </c>
      <c r="F18" s="32">
        <v>0</v>
      </c>
      <c r="G18" s="20">
        <f t="shared" si="1"/>
        <v>0</v>
      </c>
      <c r="H18" s="49">
        <v>0</v>
      </c>
      <c r="I18" s="38">
        <f t="shared" si="9"/>
        <v>0</v>
      </c>
      <c r="J18" s="32">
        <f t="shared" ref="J18:J37" si="10">H18/D18</f>
        <v>0</v>
      </c>
      <c r="K18" s="49">
        <v>0</v>
      </c>
      <c r="L18" s="42">
        <v>0</v>
      </c>
      <c r="M18" s="12">
        <f t="shared" ref="M18:M37" si="11">K18/D18</f>
        <v>0</v>
      </c>
    </row>
    <row r="19" spans="1:13" outlineLevel="1" x14ac:dyDescent="0.25">
      <c r="A19" s="9" t="s">
        <v>43</v>
      </c>
      <c r="B19" s="15" t="s">
        <v>13</v>
      </c>
      <c r="C19" s="25">
        <v>1200000</v>
      </c>
      <c r="D19" s="31">
        <v>1200000</v>
      </c>
      <c r="E19" s="49">
        <v>1200000</v>
      </c>
      <c r="F19" s="32">
        <f t="shared" ref="F19:F37" si="12">E19/C19</f>
        <v>1</v>
      </c>
      <c r="G19" s="20">
        <f t="shared" si="1"/>
        <v>1</v>
      </c>
      <c r="H19" s="49">
        <v>1200000</v>
      </c>
      <c r="I19" s="38">
        <f t="shared" si="9"/>
        <v>1</v>
      </c>
      <c r="J19" s="32">
        <f t="shared" si="10"/>
        <v>1</v>
      </c>
      <c r="K19" s="49">
        <v>1200000</v>
      </c>
      <c r="L19" s="42">
        <f t="shared" ref="L19:L37" si="13">K19/C19</f>
        <v>1</v>
      </c>
      <c r="M19" s="12">
        <f t="shared" si="11"/>
        <v>1</v>
      </c>
    </row>
    <row r="20" spans="1:13" outlineLevel="1" x14ac:dyDescent="0.25">
      <c r="A20" s="9" t="s">
        <v>44</v>
      </c>
      <c r="B20" s="15" t="s">
        <v>14</v>
      </c>
      <c r="C20" s="25">
        <v>20027847.600000001</v>
      </c>
      <c r="D20" s="31">
        <v>14822132.6</v>
      </c>
      <c r="E20" s="49">
        <v>14536012.119999999</v>
      </c>
      <c r="F20" s="32">
        <f t="shared" si="12"/>
        <v>0.72579003047736379</v>
      </c>
      <c r="G20" s="20">
        <f t="shared" si="1"/>
        <v>0.98069640262157687</v>
      </c>
      <c r="H20" s="49">
        <v>14987522.119999999</v>
      </c>
      <c r="I20" s="38">
        <f t="shared" si="9"/>
        <v>0.74833414050943736</v>
      </c>
      <c r="J20" s="32">
        <f t="shared" si="10"/>
        <v>1.0111582809615398</v>
      </c>
      <c r="K20" s="49">
        <v>10132250</v>
      </c>
      <c r="L20" s="42">
        <f t="shared" si="13"/>
        <v>0.50590808370241436</v>
      </c>
      <c r="M20" s="12">
        <f t="shared" si="11"/>
        <v>0.68358921576507825</v>
      </c>
    </row>
    <row r="21" spans="1:13" outlineLevel="1" x14ac:dyDescent="0.25">
      <c r="A21" s="9" t="s">
        <v>45</v>
      </c>
      <c r="B21" s="15" t="s">
        <v>15</v>
      </c>
      <c r="C21" s="25">
        <v>837394.4</v>
      </c>
      <c r="D21" s="31">
        <v>774365.6</v>
      </c>
      <c r="E21" s="49">
        <v>1600000</v>
      </c>
      <c r="F21" s="32">
        <f t="shared" si="12"/>
        <v>1.9106886790740421</v>
      </c>
      <c r="G21" s="20">
        <f t="shared" si="1"/>
        <v>2.0662074864895859</v>
      </c>
      <c r="H21" s="49">
        <v>1200000</v>
      </c>
      <c r="I21" s="38">
        <f t="shared" si="9"/>
        <v>1.4330165093055316</v>
      </c>
      <c r="J21" s="32">
        <f t="shared" si="10"/>
        <v>1.5496556148671894</v>
      </c>
      <c r="K21" s="49">
        <v>1050000</v>
      </c>
      <c r="L21" s="42">
        <f t="shared" si="13"/>
        <v>1.2538894456423402</v>
      </c>
      <c r="M21" s="12">
        <f t="shared" si="11"/>
        <v>1.3559486630087907</v>
      </c>
    </row>
    <row r="22" spans="1:13" x14ac:dyDescent="0.25">
      <c r="A22" s="11" t="s">
        <v>46</v>
      </c>
      <c r="B22" s="14" t="s">
        <v>16</v>
      </c>
      <c r="C22" s="24">
        <v>19705715.190000001</v>
      </c>
      <c r="D22" s="30">
        <v>247673868.25</v>
      </c>
      <c r="E22" s="48">
        <v>160661920.30000001</v>
      </c>
      <c r="F22" s="32">
        <f t="shared" si="12"/>
        <v>8.1530621320220149</v>
      </c>
      <c r="G22" s="20">
        <f t="shared" si="1"/>
        <v>0.64868337316001856</v>
      </c>
      <c r="H22" s="48">
        <v>5406180.2999999998</v>
      </c>
      <c r="I22" s="38">
        <f t="shared" si="9"/>
        <v>0.27434580515724988</v>
      </c>
      <c r="J22" s="32">
        <f t="shared" si="10"/>
        <v>2.1827818728712409E-2</v>
      </c>
      <c r="K22" s="48">
        <v>4198880.3</v>
      </c>
      <c r="L22" s="42">
        <f t="shared" si="13"/>
        <v>0.2130793152907636</v>
      </c>
      <c r="M22" s="12">
        <f t="shared" si="11"/>
        <v>1.6953263296076451E-2</v>
      </c>
    </row>
    <row r="23" spans="1:13" x14ac:dyDescent="0.25">
      <c r="A23" s="9" t="s">
        <v>47</v>
      </c>
      <c r="B23" s="16" t="s">
        <v>37</v>
      </c>
      <c r="C23" s="25">
        <v>811391.55</v>
      </c>
      <c r="D23" s="31">
        <v>911776.3</v>
      </c>
      <c r="E23" s="49">
        <v>911776.3</v>
      </c>
      <c r="F23" s="32">
        <f t="shared" si="12"/>
        <v>1.1237192450426678</v>
      </c>
      <c r="G23" s="20">
        <f t="shared" si="1"/>
        <v>1</v>
      </c>
      <c r="H23" s="49">
        <v>911776.3</v>
      </c>
      <c r="I23" s="38">
        <f t="shared" si="9"/>
        <v>1.1237192450426678</v>
      </c>
      <c r="J23" s="32">
        <f t="shared" si="10"/>
        <v>1</v>
      </c>
      <c r="K23" s="49">
        <v>911776.3</v>
      </c>
      <c r="L23" s="42">
        <f t="shared" si="13"/>
        <v>1.1237192450426678</v>
      </c>
      <c r="M23" s="12">
        <f t="shared" si="11"/>
        <v>1</v>
      </c>
    </row>
    <row r="24" spans="1:13" outlineLevel="1" x14ac:dyDescent="0.25">
      <c r="A24" s="9" t="s">
        <v>48</v>
      </c>
      <c r="B24" s="16" t="s">
        <v>17</v>
      </c>
      <c r="C24" s="25">
        <v>18594323.640000001</v>
      </c>
      <c r="D24" s="31">
        <v>246390825.30000001</v>
      </c>
      <c r="E24" s="49">
        <v>159450144</v>
      </c>
      <c r="F24" s="32">
        <f t="shared" si="12"/>
        <v>8.5752053738051419</v>
      </c>
      <c r="G24" s="20">
        <f t="shared" si="1"/>
        <v>0.64714318727516351</v>
      </c>
      <c r="H24" s="49">
        <v>4194404</v>
      </c>
      <c r="I24" s="38">
        <f t="shared" si="9"/>
        <v>0.22557443234864549</v>
      </c>
      <c r="J24" s="32">
        <f t="shared" si="10"/>
        <v>1.7023377371673587E-2</v>
      </c>
      <c r="K24" s="49">
        <v>2987104</v>
      </c>
      <c r="L24" s="42">
        <f t="shared" si="13"/>
        <v>0.16064601530190425</v>
      </c>
      <c r="M24" s="12">
        <f t="shared" si="11"/>
        <v>1.2123438429020108E-2</v>
      </c>
    </row>
    <row r="25" spans="1:13" outlineLevel="1" x14ac:dyDescent="0.25">
      <c r="A25" s="9" t="s">
        <v>49</v>
      </c>
      <c r="B25" s="16" t="s">
        <v>18</v>
      </c>
      <c r="C25" s="25">
        <v>300000</v>
      </c>
      <c r="D25" s="31">
        <v>371266.65</v>
      </c>
      <c r="E25" s="49">
        <v>300000</v>
      </c>
      <c r="F25" s="32">
        <f t="shared" si="12"/>
        <v>1</v>
      </c>
      <c r="G25" s="20">
        <f t="shared" si="1"/>
        <v>0.80804456850622053</v>
      </c>
      <c r="H25" s="49">
        <v>300000</v>
      </c>
      <c r="I25" s="38">
        <f t="shared" si="9"/>
        <v>1</v>
      </c>
      <c r="J25" s="32">
        <f t="shared" si="10"/>
        <v>0.80804456850622053</v>
      </c>
      <c r="K25" s="49">
        <v>300000</v>
      </c>
      <c r="L25" s="42">
        <f t="shared" si="13"/>
        <v>1</v>
      </c>
      <c r="M25" s="12">
        <f t="shared" si="11"/>
        <v>0.80804456850622053</v>
      </c>
    </row>
    <row r="26" spans="1:13" x14ac:dyDescent="0.25">
      <c r="A26" s="11" t="s">
        <v>50</v>
      </c>
      <c r="B26" s="14" t="s">
        <v>19</v>
      </c>
      <c r="C26" s="24">
        <v>148512241.33000001</v>
      </c>
      <c r="D26" s="35">
        <v>165053349.88</v>
      </c>
      <c r="E26" s="48">
        <v>153013441.96000001</v>
      </c>
      <c r="F26" s="32">
        <f t="shared" si="12"/>
        <v>1.0303086169172961</v>
      </c>
      <c r="G26" s="20">
        <f t="shared" si="1"/>
        <v>0.92705444676673665</v>
      </c>
      <c r="H26" s="48">
        <v>128404795.87</v>
      </c>
      <c r="I26" s="38">
        <f t="shared" si="9"/>
        <v>0.86460748770654883</v>
      </c>
      <c r="J26" s="32">
        <f t="shared" si="10"/>
        <v>0.77795934443835968</v>
      </c>
      <c r="K26" s="48">
        <v>45196622.5</v>
      </c>
      <c r="L26" s="42">
        <f t="shared" si="13"/>
        <v>0.30432927343390725</v>
      </c>
      <c r="M26" s="12">
        <f t="shared" si="11"/>
        <v>0.27383038595011644</v>
      </c>
    </row>
    <row r="27" spans="1:13" outlineLevel="1" x14ac:dyDescent="0.25">
      <c r="A27" s="9" t="s">
        <v>51</v>
      </c>
      <c r="B27" s="15" t="s">
        <v>20</v>
      </c>
      <c r="C27" s="25">
        <v>37836866.189999998</v>
      </c>
      <c r="D27" s="36">
        <v>44124754.079999998</v>
      </c>
      <c r="E27" s="49">
        <v>34660587.640000001</v>
      </c>
      <c r="F27" s="32">
        <f t="shared" si="12"/>
        <v>0.91605333977581194</v>
      </c>
      <c r="G27" s="20">
        <f t="shared" si="1"/>
        <v>0.78551344619754537</v>
      </c>
      <c r="H27" s="49">
        <v>29317753.32</v>
      </c>
      <c r="I27" s="38">
        <f t="shared" si="9"/>
        <v>0.77484623522411233</v>
      </c>
      <c r="J27" s="32">
        <f t="shared" si="10"/>
        <v>0.66442870745173344</v>
      </c>
      <c r="K27" s="49">
        <v>11246213.32</v>
      </c>
      <c r="L27" s="42">
        <f t="shared" si="13"/>
        <v>0.29722898465022168</v>
      </c>
      <c r="M27" s="12">
        <f t="shared" si="11"/>
        <v>0.25487311044521976</v>
      </c>
    </row>
    <row r="28" spans="1:13" outlineLevel="1" x14ac:dyDescent="0.25">
      <c r="A28" s="9" t="s">
        <v>52</v>
      </c>
      <c r="B28" s="15" t="s">
        <v>21</v>
      </c>
      <c r="C28" s="25">
        <v>85626945.25</v>
      </c>
      <c r="D28" s="36">
        <v>92578171.659999996</v>
      </c>
      <c r="E28" s="49">
        <v>91189225.049999997</v>
      </c>
      <c r="F28" s="32">
        <f t="shared" si="12"/>
        <v>1.0649594562057554</v>
      </c>
      <c r="G28" s="20">
        <f t="shared" ref="G28:G37" si="14">E28/D28</f>
        <v>0.9849970399599054</v>
      </c>
      <c r="H28" s="49">
        <v>75648767.069999993</v>
      </c>
      <c r="I28" s="38">
        <f t="shared" si="9"/>
        <v>0.88346917958047788</v>
      </c>
      <c r="J28" s="32">
        <f t="shared" si="10"/>
        <v>0.8171339497589728</v>
      </c>
      <c r="K28" s="49">
        <v>10991248.699999999</v>
      </c>
      <c r="L28" s="42">
        <f t="shared" si="13"/>
        <v>0.12836203216066497</v>
      </c>
      <c r="M28" s="12">
        <f t="shared" si="11"/>
        <v>0.11872397675303151</v>
      </c>
    </row>
    <row r="29" spans="1:13" outlineLevel="1" x14ac:dyDescent="0.25">
      <c r="A29" s="9" t="s">
        <v>53</v>
      </c>
      <c r="B29" s="15" t="s">
        <v>22</v>
      </c>
      <c r="C29" s="25">
        <v>14495683.699999999</v>
      </c>
      <c r="D29" s="36">
        <v>15907809.4</v>
      </c>
      <c r="E29" s="49">
        <v>14377057.27</v>
      </c>
      <c r="F29" s="32">
        <f t="shared" si="12"/>
        <v>0.99181643084554894</v>
      </c>
      <c r="G29" s="20">
        <f t="shared" si="14"/>
        <v>0.90377354345218641</v>
      </c>
      <c r="H29" s="49">
        <v>11752917.48</v>
      </c>
      <c r="I29" s="38">
        <f t="shared" si="9"/>
        <v>0.81078738493721414</v>
      </c>
      <c r="J29" s="32">
        <f t="shared" si="10"/>
        <v>0.73881432600015939</v>
      </c>
      <c r="K29" s="49">
        <v>11922727.48</v>
      </c>
      <c r="L29" s="42">
        <f t="shared" si="13"/>
        <v>0.82250190655029265</v>
      </c>
      <c r="M29" s="12">
        <f t="shared" si="11"/>
        <v>0.74948895729163068</v>
      </c>
    </row>
    <row r="30" spans="1:13" ht="25.5" outlineLevel="1" x14ac:dyDescent="0.25">
      <c r="A30" s="9" t="s">
        <v>54</v>
      </c>
      <c r="B30" s="15" t="s">
        <v>23</v>
      </c>
      <c r="C30" s="26">
        <v>42785</v>
      </c>
      <c r="D30" s="37">
        <v>37100</v>
      </c>
      <c r="E30" s="49">
        <v>35000</v>
      </c>
      <c r="F30" s="32">
        <f t="shared" si="12"/>
        <v>0.8180437069066262</v>
      </c>
      <c r="G30" s="20">
        <f t="shared" si="14"/>
        <v>0.94339622641509435</v>
      </c>
      <c r="H30" s="49">
        <v>35000</v>
      </c>
      <c r="I30" s="38">
        <f t="shared" si="9"/>
        <v>0.8180437069066262</v>
      </c>
      <c r="J30" s="32">
        <f t="shared" si="10"/>
        <v>0.94339622641509435</v>
      </c>
      <c r="K30" s="49">
        <v>35000</v>
      </c>
      <c r="L30" s="42">
        <f t="shared" si="13"/>
        <v>0.8180437069066262</v>
      </c>
      <c r="M30" s="12">
        <f t="shared" si="11"/>
        <v>0.94339622641509435</v>
      </c>
    </row>
    <row r="31" spans="1:13" outlineLevel="1" x14ac:dyDescent="0.25">
      <c r="A31" s="9" t="s">
        <v>55</v>
      </c>
      <c r="B31" s="15" t="s">
        <v>24</v>
      </c>
      <c r="C31" s="25">
        <v>1129798</v>
      </c>
      <c r="D31" s="36">
        <v>1759349</v>
      </c>
      <c r="E31" s="49">
        <v>1128925</v>
      </c>
      <c r="F31" s="32">
        <f t="shared" si="12"/>
        <v>0.99922729549884137</v>
      </c>
      <c r="G31" s="20">
        <f t="shared" si="14"/>
        <v>0.64167200481541753</v>
      </c>
      <c r="H31" s="49">
        <v>1128925</v>
      </c>
      <c r="I31" s="38">
        <f t="shared" si="9"/>
        <v>0.99922729549884137</v>
      </c>
      <c r="J31" s="32">
        <f t="shared" si="10"/>
        <v>0.64167200481541753</v>
      </c>
      <c r="K31" s="49">
        <v>480000</v>
      </c>
      <c r="L31" s="42">
        <f t="shared" si="13"/>
        <v>0.4248547085408188</v>
      </c>
      <c r="M31" s="12">
        <f t="shared" si="11"/>
        <v>0.27282818815368637</v>
      </c>
    </row>
    <row r="32" spans="1:13" outlineLevel="1" x14ac:dyDescent="0.25">
      <c r="A32" s="9" t="s">
        <v>56</v>
      </c>
      <c r="B32" s="15" t="s">
        <v>25</v>
      </c>
      <c r="C32" s="25">
        <v>9380163.1899999995</v>
      </c>
      <c r="D32" s="36">
        <v>10646165.74</v>
      </c>
      <c r="E32" s="49">
        <v>11622647</v>
      </c>
      <c r="F32" s="32">
        <f t="shared" si="12"/>
        <v>1.2390666094584226</v>
      </c>
      <c r="G32" s="20">
        <f t="shared" si="14"/>
        <v>1.0917214031650047</v>
      </c>
      <c r="H32" s="49">
        <v>10521433</v>
      </c>
      <c r="I32" s="38">
        <f t="shared" si="9"/>
        <v>1.12166843869163</v>
      </c>
      <c r="J32" s="32">
        <f t="shared" si="10"/>
        <v>0.98828378751127721</v>
      </c>
      <c r="K32" s="49">
        <v>10521433</v>
      </c>
      <c r="L32" s="42">
        <f t="shared" si="13"/>
        <v>1.12166843869163</v>
      </c>
      <c r="M32" s="12">
        <f t="shared" si="11"/>
        <v>0.98828378751127721</v>
      </c>
    </row>
    <row r="33" spans="1:13" x14ac:dyDescent="0.25">
      <c r="A33" s="11" t="s">
        <v>57</v>
      </c>
      <c r="B33" s="14" t="s">
        <v>26</v>
      </c>
      <c r="C33" s="24">
        <v>4327964.3499999996</v>
      </c>
      <c r="D33" s="30">
        <v>4688366.26</v>
      </c>
      <c r="E33" s="48">
        <v>4336034.26</v>
      </c>
      <c r="F33" s="32">
        <f t="shared" si="12"/>
        <v>1.0018645971517766</v>
      </c>
      <c r="G33" s="20">
        <f t="shared" si="14"/>
        <v>0.92484972793059905</v>
      </c>
      <c r="H33" s="48">
        <v>4336060.26</v>
      </c>
      <c r="I33" s="38">
        <f t="shared" si="9"/>
        <v>1.0018706045949755</v>
      </c>
      <c r="J33" s="32">
        <f t="shared" si="10"/>
        <v>0.92485527357241926</v>
      </c>
      <c r="K33" s="48">
        <v>4319272.26</v>
      </c>
      <c r="L33" s="42">
        <f t="shared" si="13"/>
        <v>0.99799164473247104</v>
      </c>
      <c r="M33" s="12">
        <f t="shared" si="11"/>
        <v>0.92127449530788152</v>
      </c>
    </row>
    <row r="34" spans="1:13" outlineLevel="1" x14ac:dyDescent="0.25">
      <c r="A34" s="9" t="s">
        <v>58</v>
      </c>
      <c r="B34" s="15" t="s">
        <v>27</v>
      </c>
      <c r="C34" s="25">
        <v>1773412</v>
      </c>
      <c r="D34" s="31">
        <v>1885753</v>
      </c>
      <c r="E34" s="49">
        <v>1299397</v>
      </c>
      <c r="F34" s="32">
        <f t="shared" si="12"/>
        <v>0.73271016548889933</v>
      </c>
      <c r="G34" s="20">
        <f t="shared" si="14"/>
        <v>0.68906002005564881</v>
      </c>
      <c r="H34" s="49">
        <v>1299423</v>
      </c>
      <c r="I34" s="38">
        <f t="shared" si="9"/>
        <v>0.73272482649265935</v>
      </c>
      <c r="J34" s="32">
        <f t="shared" si="10"/>
        <v>0.68907380765137327</v>
      </c>
      <c r="K34" s="49">
        <v>1282635</v>
      </c>
      <c r="L34" s="42">
        <f t="shared" si="13"/>
        <v>0.72325832914179</v>
      </c>
      <c r="M34" s="12">
        <f t="shared" si="11"/>
        <v>0.68017126315058229</v>
      </c>
    </row>
    <row r="35" spans="1:13" outlineLevel="1" x14ac:dyDescent="0.25">
      <c r="A35" s="9" t="s">
        <v>59</v>
      </c>
      <c r="B35" s="15" t="s">
        <v>28</v>
      </c>
      <c r="C35" s="25">
        <v>2554552.35</v>
      </c>
      <c r="D35" s="31">
        <v>2802613.26</v>
      </c>
      <c r="E35" s="49">
        <v>3036637.26</v>
      </c>
      <c r="F35" s="32">
        <f t="shared" si="12"/>
        <v>1.1887160034124959</v>
      </c>
      <c r="G35" s="20">
        <f t="shared" si="14"/>
        <v>1.0835020669244961</v>
      </c>
      <c r="H35" s="50">
        <v>3036637.26</v>
      </c>
      <c r="I35" s="43">
        <f t="shared" si="9"/>
        <v>1.1887160034124959</v>
      </c>
      <c r="J35" s="32">
        <f t="shared" si="10"/>
        <v>1.0835020669244961</v>
      </c>
      <c r="K35" s="49">
        <v>3036637.26</v>
      </c>
      <c r="L35" s="42">
        <f t="shared" si="13"/>
        <v>1.1887160034124959</v>
      </c>
      <c r="M35" s="12">
        <f t="shared" si="11"/>
        <v>1.0835020669244961</v>
      </c>
    </row>
    <row r="36" spans="1:13" x14ac:dyDescent="0.25">
      <c r="A36" s="11" t="s">
        <v>60</v>
      </c>
      <c r="B36" s="14" t="s">
        <v>29</v>
      </c>
      <c r="C36" s="24">
        <v>9487742.7599999998</v>
      </c>
      <c r="D36" s="30">
        <v>7211711.3799999999</v>
      </c>
      <c r="E36" s="48">
        <v>5639600.3700000001</v>
      </c>
      <c r="F36" s="32">
        <f t="shared" si="12"/>
        <v>0.59440907206889748</v>
      </c>
      <c r="G36" s="20">
        <f t="shared" si="14"/>
        <v>0.78200583368326648</v>
      </c>
      <c r="H36" s="48">
        <v>5039600.37</v>
      </c>
      <c r="I36" s="43">
        <f t="shared" si="9"/>
        <v>0.53116958348057075</v>
      </c>
      <c r="J36" s="32">
        <f t="shared" si="10"/>
        <v>0.69880782860725077</v>
      </c>
      <c r="K36" s="48">
        <v>2446000</v>
      </c>
      <c r="L36" s="42">
        <f t="shared" si="13"/>
        <v>0.25780631514507885</v>
      </c>
      <c r="M36" s="12">
        <f t="shared" si="11"/>
        <v>0.33917053402655722</v>
      </c>
    </row>
    <row r="37" spans="1:13" outlineLevel="1" x14ac:dyDescent="0.25">
      <c r="A37" s="9" t="s">
        <v>61</v>
      </c>
      <c r="B37" s="15" t="s">
        <v>30</v>
      </c>
      <c r="C37" s="25">
        <v>1618176.23</v>
      </c>
      <c r="D37" s="31">
        <v>1693900</v>
      </c>
      <c r="E37" s="49">
        <v>1926000</v>
      </c>
      <c r="F37" s="32">
        <f t="shared" si="12"/>
        <v>1.1902288294025924</v>
      </c>
      <c r="G37" s="20">
        <f t="shared" si="14"/>
        <v>1.1370210756242989</v>
      </c>
      <c r="H37" s="49">
        <v>1926000</v>
      </c>
      <c r="I37" s="43">
        <f t="shared" si="9"/>
        <v>1.1902288294025924</v>
      </c>
      <c r="J37" s="32">
        <f t="shared" si="10"/>
        <v>1.1370210756242989</v>
      </c>
      <c r="K37" s="49">
        <v>1926000</v>
      </c>
      <c r="L37" s="42">
        <f t="shared" si="13"/>
        <v>1.1902288294025924</v>
      </c>
      <c r="M37" s="12">
        <f t="shared" si="11"/>
        <v>1.1370210756242989</v>
      </c>
    </row>
    <row r="38" spans="1:13" outlineLevel="1" x14ac:dyDescent="0.25">
      <c r="A38" s="9" t="s">
        <v>62</v>
      </c>
      <c r="B38" s="15" t="s">
        <v>31</v>
      </c>
      <c r="C38" s="25">
        <v>0</v>
      </c>
      <c r="D38" s="31">
        <v>1390312.08</v>
      </c>
      <c r="E38" s="49">
        <v>800000</v>
      </c>
      <c r="F38" s="32">
        <v>0</v>
      </c>
      <c r="G38" s="20">
        <v>0</v>
      </c>
      <c r="H38" s="49">
        <v>200000</v>
      </c>
      <c r="I38" s="43">
        <v>0</v>
      </c>
      <c r="J38" s="32">
        <v>0</v>
      </c>
      <c r="K38" s="49">
        <v>200000</v>
      </c>
      <c r="L38" s="42">
        <v>0</v>
      </c>
      <c r="M38" s="12">
        <v>0</v>
      </c>
    </row>
    <row r="39" spans="1:13" outlineLevel="1" x14ac:dyDescent="0.25">
      <c r="A39" s="9" t="s">
        <v>63</v>
      </c>
      <c r="B39" s="15" t="s">
        <v>32</v>
      </c>
      <c r="C39" s="25">
        <v>7564566.5300000003</v>
      </c>
      <c r="D39" s="31">
        <v>3173849.3</v>
      </c>
      <c r="E39" s="49">
        <v>2593600.37</v>
      </c>
      <c r="F39" s="32">
        <f>E39/C39</f>
        <v>0.34286173037333312</v>
      </c>
      <c r="G39" s="20">
        <f t="shared" ref="G39:G43" si="15">E39/D39</f>
        <v>0.81717817225915557</v>
      </c>
      <c r="H39" s="49">
        <v>2593600.37</v>
      </c>
      <c r="I39" s="43">
        <f t="shared" si="9"/>
        <v>0.34286173037333312</v>
      </c>
      <c r="J39" s="32">
        <f t="shared" ref="J39:J42" si="16">H39/D39</f>
        <v>0.81717817225915557</v>
      </c>
      <c r="K39" s="49">
        <v>0</v>
      </c>
      <c r="L39" s="42">
        <f t="shared" ref="L39:L43" si="17">K39/C39</f>
        <v>0</v>
      </c>
      <c r="M39" s="12">
        <f t="shared" ref="M39:M43" si="18">K39/D39</f>
        <v>0</v>
      </c>
    </row>
    <row r="40" spans="1:13" outlineLevel="1" x14ac:dyDescent="0.25">
      <c r="A40" s="9" t="s">
        <v>64</v>
      </c>
      <c r="B40" s="15" t="s">
        <v>33</v>
      </c>
      <c r="C40" s="25">
        <v>305000</v>
      </c>
      <c r="D40" s="31">
        <v>953650</v>
      </c>
      <c r="E40" s="49">
        <v>320000</v>
      </c>
      <c r="F40" s="32">
        <f>E40/C40</f>
        <v>1.0491803278688525</v>
      </c>
      <c r="G40" s="20">
        <f t="shared" si="15"/>
        <v>0.3355528757930058</v>
      </c>
      <c r="H40" s="49">
        <v>320000</v>
      </c>
      <c r="I40" s="43">
        <f t="shared" si="9"/>
        <v>1.0491803278688525</v>
      </c>
      <c r="J40" s="32">
        <f t="shared" si="16"/>
        <v>0.3355528757930058</v>
      </c>
      <c r="K40" s="49">
        <v>320000</v>
      </c>
      <c r="L40" s="42">
        <f t="shared" si="17"/>
        <v>1.0491803278688525</v>
      </c>
      <c r="M40" s="12">
        <f t="shared" si="18"/>
        <v>0.3355528757930058</v>
      </c>
    </row>
    <row r="41" spans="1:13" x14ac:dyDescent="0.25">
      <c r="A41" s="11" t="s">
        <v>65</v>
      </c>
      <c r="B41" s="14" t="s">
        <v>34</v>
      </c>
      <c r="C41" s="24">
        <v>1113930.32</v>
      </c>
      <c r="D41" s="30">
        <v>200000</v>
      </c>
      <c r="E41" s="48">
        <v>200000</v>
      </c>
      <c r="F41" s="32">
        <f>E41/C41</f>
        <v>0.17954444403667905</v>
      </c>
      <c r="G41" s="20">
        <f t="shared" si="15"/>
        <v>1</v>
      </c>
      <c r="H41" s="48">
        <v>200000</v>
      </c>
      <c r="I41" s="43">
        <f t="shared" si="9"/>
        <v>0.17954444403667905</v>
      </c>
      <c r="J41" s="32">
        <f t="shared" si="16"/>
        <v>1</v>
      </c>
      <c r="K41" s="48">
        <v>200000</v>
      </c>
      <c r="L41" s="42">
        <f t="shared" si="17"/>
        <v>0.17954444403667905</v>
      </c>
      <c r="M41" s="12">
        <f t="shared" si="18"/>
        <v>1</v>
      </c>
    </row>
    <row r="42" spans="1:13" outlineLevel="1" x14ac:dyDescent="0.25">
      <c r="A42" s="9" t="s">
        <v>66</v>
      </c>
      <c r="B42" s="15" t="s">
        <v>35</v>
      </c>
      <c r="C42" s="25">
        <v>1113930.32</v>
      </c>
      <c r="D42" s="31">
        <v>200000</v>
      </c>
      <c r="E42" s="49">
        <v>200000</v>
      </c>
      <c r="F42" s="32">
        <f>E42/C42</f>
        <v>0.17954444403667905</v>
      </c>
      <c r="G42" s="20">
        <f t="shared" si="15"/>
        <v>1</v>
      </c>
      <c r="H42" s="49">
        <v>200000</v>
      </c>
      <c r="I42" s="43">
        <f t="shared" si="9"/>
        <v>0.17954444403667905</v>
      </c>
      <c r="J42" s="32">
        <f t="shared" si="16"/>
        <v>1</v>
      </c>
      <c r="K42" s="49">
        <v>200000</v>
      </c>
      <c r="L42" s="42">
        <f t="shared" si="17"/>
        <v>0.17954444403667905</v>
      </c>
      <c r="M42" s="12">
        <f t="shared" si="18"/>
        <v>1</v>
      </c>
    </row>
    <row r="43" spans="1:13" ht="12.75" customHeight="1" x14ac:dyDescent="0.25">
      <c r="A43" s="55" t="s">
        <v>83</v>
      </c>
      <c r="B43" s="55"/>
      <c r="C43" s="27">
        <f>C6+C14+C16+C22+C26+C33+C36+C41</f>
        <v>252721639.51999998</v>
      </c>
      <c r="D43" s="27">
        <f>SUM(D6+D14+D16+D22+D26+D33+D36+D41)</f>
        <v>499415178.71999997</v>
      </c>
      <c r="E43" s="40">
        <f>SUM(E6+E14+E16+E22+E26+E33+E36+E41)</f>
        <v>395355513.05000001</v>
      </c>
      <c r="F43" s="19">
        <f>E43/C43</f>
        <v>1.5643912163632201</v>
      </c>
      <c r="G43" s="20">
        <f t="shared" si="15"/>
        <v>0.79163695837858861</v>
      </c>
      <c r="H43" s="40">
        <f>SUM(H6+H14+H16+H22+H26+H33+H36+H41)</f>
        <v>213975518.66</v>
      </c>
      <c r="I43" s="52">
        <f t="shared" si="9"/>
        <v>0.84668459363594117</v>
      </c>
      <c r="J43" s="42">
        <f>H43/D43</f>
        <v>0.4284521732167188</v>
      </c>
      <c r="K43" s="40">
        <f>SUM(K6+K14+K16+K22+K26+K33+K36+K41)</f>
        <v>115514396</v>
      </c>
      <c r="L43" s="12">
        <f t="shared" si="17"/>
        <v>0.45708153927538275</v>
      </c>
      <c r="M43" s="12">
        <f t="shared" si="18"/>
        <v>0.23129932953992938</v>
      </c>
    </row>
    <row r="44" spans="1:13" x14ac:dyDescent="0.25">
      <c r="A44" s="56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</row>
    <row r="45" spans="1:13" x14ac:dyDescent="0.25">
      <c r="F45" s="18"/>
      <c r="G45" s="18"/>
      <c r="I45" s="18"/>
      <c r="J45" s="18"/>
      <c r="L45" s="18"/>
      <c r="M45" s="18"/>
    </row>
  </sheetData>
  <mergeCells count="4">
    <mergeCell ref="A2:K2"/>
    <mergeCell ref="A43:B43"/>
    <mergeCell ref="A44:K44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user</cp:lastModifiedBy>
  <cp:lastPrinted>2023-11-13T13:46:39Z</cp:lastPrinted>
  <dcterms:created xsi:type="dcterms:W3CDTF">2018-10-31T12:49:20Z</dcterms:created>
  <dcterms:modified xsi:type="dcterms:W3CDTF">2023-11-13T13:46:44Z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