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7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<sst xmlns="http://schemas.openxmlformats.org/spreadsheetml/2006/main" count="60" uniqueCount="60">
  <si>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</si>
  <si>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</si>
  <si>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</si>
  <si>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</si>
  <si>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</si>
  <si>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</si>
  <si>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</si>
  <si>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</si>
  <si>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</si>
  <si>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</si>
  <si>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</si>
  <si>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</si>
  <si>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</si>
  <si>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</si>
  <si>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</si>
  <si>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</si>
  <si>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</si>
  <si>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</si>
  <si>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</si>
  <si>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Проект 
на 2022 год</t>
  </si>
  <si>
    <t>Налоговые доходы</t>
  </si>
  <si>
    <t>Государственная пошлина</t>
  </si>
  <si>
    <t xml:space="preserve">Неналоговые доходы </t>
  </si>
  <si>
    <t>000 1 12 0000 00 0000 000</t>
  </si>
  <si>
    <t>000 2 02 10000 00 0000 150</t>
  </si>
  <si>
    <t>000 2 02 20000 00 0000 150</t>
  </si>
  <si>
    <t>000 2 02 30000 00 0000 150</t>
  </si>
  <si>
    <t>000 2 02 40000 00 0000 150</t>
  </si>
  <si>
    <t>000 1 01 00000 00 0000 000</t>
  </si>
  <si>
    <t>000 1 03 00000 00 0000 000</t>
  </si>
  <si>
    <t>000 1 05 00000 00 0000 000</t>
  </si>
  <si>
    <t>Налоги на совокупный доход</t>
  </si>
  <si>
    <t>000 1 08 00000 00 0000 000</t>
  </si>
  <si>
    <t xml:space="preserve">
</t>
  </si>
  <si>
    <t xml:space="preserve">Доходы от использования имущества находящегося в государственной и муниципальной собственности
</t>
  </si>
  <si>
    <t>000 1 11 00000 00 0000 000</t>
  </si>
  <si>
    <t>Платежи при  пользовании природными ресурсами</t>
  </si>
  <si>
    <t>Доходы от оказания платных услуг и компенсации затрат государства</t>
  </si>
  <si>
    <t>000 1 13 0000 00 0000 000</t>
  </si>
  <si>
    <t>000 1 14 0000 00 0000 000</t>
  </si>
  <si>
    <t>Доходы от продажи материальных и нематериальных активов</t>
  </si>
  <si>
    <t>000 1 16 0000 00 0000 000</t>
  </si>
  <si>
    <t>Штрафы, санкции, возмещение ущерба</t>
  </si>
  <si>
    <t xml:space="preserve">Прочие безвозмездные поступления 
</t>
  </si>
  <si>
    <t xml:space="preserve">Возврат остатков субсидий, субвенций и иных межбюджетных трансфертов, имеющих целевое назначение, прошлых лет
</t>
  </si>
  <si>
    <t>000 219 60000 00 0000 150</t>
  </si>
  <si>
    <t>000 2 07 05000 00 0000 150</t>
  </si>
  <si>
    <t xml:space="preserve">Задолженность и перерасчеты по отмененным налогам,сборам и иным обязательным платежам </t>
  </si>
  <si>
    <t>000 1 09 00000 00 0000 000</t>
  </si>
  <si>
    <t>Проект 
на 2023 год</t>
  </si>
  <si>
    <t>Сведения о доходах бюджета Палехского муниципального района  видам доходов на 2022 год и на плановый период 2023 и 2024 годов в сравнении с исполнением за 2020 год и ожидаемым исполнением за 2021 год</t>
  </si>
  <si>
    <t>Исполнено 
за 2020 год</t>
  </si>
  <si>
    <t>Ожидаемое исполнение за 2021 год</t>
  </si>
  <si>
    <t xml:space="preserve">2022 год к исполнению 
за 2020 год </t>
  </si>
  <si>
    <t xml:space="preserve">2022 год к ожидаемому исполнению 
за 2021 год </t>
  </si>
  <si>
    <t xml:space="preserve">2023 год к исполнению 
за 2020 год </t>
  </si>
  <si>
    <t xml:space="preserve">2023 год к ожидаемому исполнению 
за 2021 год </t>
  </si>
  <si>
    <t>Проект 
на 2024 год</t>
  </si>
  <si>
    <t xml:space="preserve">2024 год к исполнению 
за 2020 год </t>
  </si>
  <si>
    <t xml:space="preserve">2024 год к ожидаемому исполнению 
за 2021 год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</si>
</sst>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.00"/>
    <numFmt numFmtId="185" formatCode="0.00000"/>
    <numFmt numFmtId="186" formatCode="0.0000"/>
    <numFmt numFmtId="187" formatCode="0.000"/>
    <numFmt numFmtId="188" formatCode="0.0"/>
    <numFmt numFmtId="189" formatCode="##\ ###\ ###\ ###\ ##0.00"/>
    <numFmt numFmtId="190" formatCode="#\ ###\ ###\ ###\ ##0.00"/>
    <numFmt numFmtId="191" formatCode="0.000000"/>
    <numFmt numFmtId="192" formatCode="0.000%"/>
    <numFmt numFmtId="193" formatCode="0.0%"/>
    <numFmt numFmtId="194" formatCode="#,##0.0"/>
    <numFmt numFmtId="195" formatCode="#,##0.0_ ;\-#,##0.0\ "/>
    <numFmt numFmtId="196" formatCode="0.0_ ;\-0.0\ "/>
    <numFmt numFmtId="197" formatCode="#,##0.0\ &quot;₽&quot;"/>
    <numFmt numFmtId="198" formatCode="#,##0.00_ ;\-#,##0.00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4"/>
      <name val="Times New Roman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2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194" fontId="35" fillId="16" borderId="1">
      <alignment horizontal="right" vertical="top"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36" fillId="17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17" borderId="2">
      <alignment/>
      <protection/>
    </xf>
    <xf numFmtId="0" fontId="36" fillId="0" borderId="1">
      <alignment horizontal="center" vertical="center" wrapText="1"/>
      <protection/>
    </xf>
    <xf numFmtId="0" fontId="36" fillId="0" borderId="3">
      <alignment/>
      <protection/>
    </xf>
    <xf numFmtId="0" fontId="36" fillId="0" borderId="1">
      <alignment horizontal="center" vertical="center" shrinkToFit="1"/>
      <protection/>
    </xf>
    <xf numFmtId="0" fontId="36" fillId="17" borderId="4">
      <alignment/>
      <protection/>
    </xf>
    <xf numFmtId="0" fontId="35" fillId="0" borderId="1">
      <alignment horizontal="left"/>
      <protection/>
    </xf>
    <xf numFmtId="4" fontId="35" fillId="16" borderId="1">
      <alignment horizontal="right" vertical="top" shrinkToFit="1"/>
      <protection/>
    </xf>
    <xf numFmtId="0" fontId="36" fillId="17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1">
      <alignment horizontal="left" vertical="top" wrapText="1"/>
      <protection/>
    </xf>
    <xf numFmtId="4" fontId="36" fillId="18" borderId="1">
      <alignment horizontal="right" vertical="top" shrinkToFit="1"/>
      <protection/>
    </xf>
    <xf numFmtId="0" fontId="36" fillId="17" borderId="5">
      <alignment horizontal="center"/>
      <protection/>
    </xf>
    <xf numFmtId="4" fontId="36" fillId="18" borderId="1">
      <alignment horizontal="right" vertical="top" shrinkToFit="1"/>
      <protection/>
    </xf>
    <xf numFmtId="0" fontId="36" fillId="17" borderId="0">
      <alignment horizontal="center"/>
      <protection/>
    </xf>
    <xf numFmtId="4" fontId="36" fillId="0" borderId="1">
      <alignment horizontal="right" vertical="top" shrinkToFit="1"/>
      <protection/>
    </xf>
    <xf numFmtId="49" fontId="35" fillId="0" borderId="1">
      <alignment horizontal="left" vertical="top" wrapText="1"/>
      <protection/>
    </xf>
    <xf numFmtId="0" fontId="36" fillId="17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17" borderId="4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6" applyNumberFormat="0" applyAlignment="0" applyProtection="0"/>
    <xf numFmtId="0" fontId="4" fillId="23" borderId="7" applyNumberFormat="0" applyAlignment="0" applyProtection="0"/>
    <xf numFmtId="0" fontId="5" fillId="23" borderId="6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24" borderId="12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38" fillId="0" borderId="0">
      <alignment vertical="top" wrapText="1"/>
      <protection/>
    </xf>
    <xf numFmtId="0" fontId="38" fillId="0" borderId="0">
      <alignment vertical="top" wrapText="1"/>
      <protection/>
    </xf>
    <xf numFmtId="0" fontId="25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3" applyNumberFormat="0" applyFont="0" applyAlignment="0" applyProtection="0"/>
    <xf numFmtId="0" fontId="0" fillId="26" borderId="13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7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27" borderId="15" xfId="0" applyFont="1" applyFill="1" applyBorder="1" applyAlignment="1">
      <alignment horizontal="center" wrapText="1"/>
    </xf>
    <xf numFmtId="0" fontId="21" fillId="27" borderId="15" xfId="0" applyNumberFormat="1" applyFont="1" applyFill="1" applyBorder="1" applyAlignment="1">
      <alignment horizontal="center" wrapText="1"/>
    </xf>
    <xf numFmtId="0" fontId="23" fillId="27" borderId="15" xfId="0" applyNumberFormat="1" applyFont="1" applyFill="1" applyBorder="1" applyAlignment="1">
      <alignment horizontal="center" vertical="center" wrapText="1"/>
    </xf>
    <xf numFmtId="0" fontId="23" fillId="27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justify" vertical="center" wrapText="1"/>
    </xf>
    <xf numFmtId="0" fontId="20" fillId="27" borderId="15" xfId="0" applyFont="1" applyFill="1" applyBorder="1" applyAlignment="1">
      <alignment horizontal="justify" vertical="center" wrapText="1"/>
    </xf>
    <xf numFmtId="0" fontId="39" fillId="27" borderId="0" xfId="0" applyNumberFormat="1" applyFont="1" applyFill="1" applyBorder="1" applyAlignment="1">
      <alignment vertical="top" wrapText="1"/>
    </xf>
    <xf numFmtId="0" fontId="22" fillId="27" borderId="15" xfId="0" applyFont="1" applyFill="1" applyBorder="1" applyAlignment="1">
      <alignment horizontal="center" vertical="top"/>
    </xf>
    <xf numFmtId="0" fontId="20" fillId="27" borderId="15" xfId="0" applyFont="1" applyFill="1" applyBorder="1" applyAlignment="1">
      <alignment horizontal="center" vertical="top"/>
    </xf>
    <xf numFmtId="193" fontId="22" fillId="0" borderId="15" xfId="0" applyNumberFormat="1" applyFont="1" applyBorder="1" applyAlignment="1">
      <alignment horizontal="center" vertical="top"/>
    </xf>
    <xf numFmtId="193" fontId="20" fillId="0" borderId="15" xfId="0" applyNumberFormat="1" applyFont="1" applyBorder="1" applyAlignment="1">
      <alignment horizontal="center" vertical="top"/>
    </xf>
    <xf numFmtId="194" fontId="22" fillId="0" borderId="0" xfId="0" applyNumberFormat="1" applyFont="1" applyBorder="1" applyAlignment="1">
      <alignment horizontal="center" vertical="top"/>
    </xf>
    <xf numFmtId="194" fontId="0" fillId="0" borderId="0" xfId="0" applyNumberFormat="1" applyBorder="1" applyAlignment="1">
      <alignment/>
    </xf>
    <xf numFmtId="0" fontId="40" fillId="0" borderId="0" xfId="0" applyFont="1" applyBorder="1" applyAlignment="1">
      <alignment/>
    </xf>
    <xf numFmtId="0" fontId="22" fillId="0" borderId="15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center" vertical="center"/>
    </xf>
    <xf numFmtId="193" fontId="22" fillId="0" borderId="15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right" vertical="center"/>
    </xf>
    <xf numFmtId="193" fontId="20" fillId="0" borderId="15" xfId="0" applyNumberFormat="1" applyFont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15" xfId="0" applyFont="1" applyBorder="1" applyAlignment="1">
      <alignment horizontal="justify" vertical="top" wrapText="1"/>
    </xf>
    <xf numFmtId="0" fontId="20" fillId="0" borderId="15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justify" vertical="top" wrapText="1"/>
    </xf>
    <xf numFmtId="9" fontId="22" fillId="0" borderId="15" xfId="104" applyFont="1" applyBorder="1" applyAlignment="1">
      <alignment horizontal="right" vertical="center"/>
    </xf>
    <xf numFmtId="9" fontId="20" fillId="0" borderId="15" xfId="104" applyFont="1" applyBorder="1" applyAlignment="1">
      <alignment horizontal="right" vertical="center"/>
    </xf>
    <xf numFmtId="9" fontId="22" fillId="0" borderId="15" xfId="104" applyFont="1" applyBorder="1" applyAlignment="1">
      <alignment horizontal="center" vertical="top"/>
    </xf>
    <xf numFmtId="9" fontId="20" fillId="0" borderId="15" xfId="104" applyFont="1" applyBorder="1" applyAlignment="1">
      <alignment horizontal="center" vertical="top"/>
    </xf>
    <xf numFmtId="193" fontId="20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2" fillId="0" borderId="15" xfId="0" applyNumberFormat="1" applyFont="1" applyBorder="1" applyAlignment="1">
      <alignment horizontal="right" vertical="center" wrapText="1"/>
    </xf>
    <xf numFmtId="4" fontId="22" fillId="0" borderId="15" xfId="0" applyNumberFormat="1" applyFont="1" applyBorder="1" applyAlignment="1">
      <alignment horizontal="right" vertical="center"/>
    </xf>
    <xf numFmtId="4" fontId="22" fillId="0" borderId="15" xfId="0" applyNumberFormat="1" applyFont="1" applyBorder="1" applyAlignment="1">
      <alignment horizontal="center" vertical="top"/>
    </xf>
    <xf numFmtId="198" fontId="22" fillId="0" borderId="15" xfId="116" applyNumberFormat="1" applyFont="1" applyBorder="1" applyAlignment="1">
      <alignment horizontal="center" vertical="top"/>
    </xf>
    <xf numFmtId="4" fontId="20" fillId="0" borderId="15" xfId="0" applyNumberFormat="1" applyFont="1" applyBorder="1" applyAlignment="1">
      <alignment horizontal="center" vertical="top"/>
    </xf>
    <xf numFmtId="198" fontId="20" fillId="0" borderId="15" xfId="116" applyNumberFormat="1" applyFont="1" applyBorder="1" applyAlignment="1">
      <alignment horizontal="center" vertical="top"/>
    </xf>
    <xf numFmtId="4" fontId="26" fillId="0" borderId="15" xfId="94" applyNumberFormat="1" applyFont="1" applyFill="1" applyBorder="1" applyAlignment="1" applyProtection="1">
      <alignment horizontal="center" vertical="center" wrapText="1"/>
      <protection locked="0"/>
    </xf>
    <xf numFmtId="198" fontId="22" fillId="27" borderId="15" xfId="116" applyNumberFormat="1" applyFont="1" applyFill="1" applyBorder="1" applyAlignment="1">
      <alignment horizontal="center" vertical="top"/>
    </xf>
    <xf numFmtId="0" fontId="41" fillId="27" borderId="15" xfId="0" applyFont="1" applyFill="1" applyBorder="1" applyAlignment="1">
      <alignment horizontal="right" vertical="center" wrapText="1"/>
    </xf>
    <xf numFmtId="0" fontId="42" fillId="27" borderId="15" xfId="0" applyNumberFormat="1" applyFont="1" applyFill="1" applyBorder="1" applyAlignment="1">
      <alignment horizontal="center" vertical="top" wrapText="1"/>
    </xf>
    <xf numFmtId="0" fontId="39" fillId="27" borderId="15" xfId="0" applyNumberFormat="1" applyFont="1" applyFill="1" applyBorder="1" applyAlignment="1">
      <alignment horizontal="center" vertical="top" wrapText="1"/>
    </xf>
    <xf numFmtId="2" fontId="20" fillId="0" borderId="15" xfId="0" applyNumberFormat="1" applyFont="1" applyBorder="1" applyAlignment="1">
      <alignment horizontal="right" vertical="center"/>
    </xf>
    <xf numFmtId="2" fontId="22" fillId="0" borderId="15" xfId="0" applyNumberFormat="1" applyFont="1" applyBorder="1" applyAlignment="1">
      <alignment horizontal="center" vertical="top"/>
    </xf>
    <xf numFmtId="2" fontId="20" fillId="0" borderId="15" xfId="0" applyNumberFormat="1" applyFont="1" applyBorder="1" applyAlignment="1">
      <alignment horizontal="center" vertical="top"/>
    </xf>
    <xf numFmtId="2" fontId="20" fillId="0" borderId="15" xfId="0" applyNumberFormat="1" applyFont="1" applyFill="1" applyBorder="1" applyAlignment="1">
      <alignment horizontal="center" vertical="top"/>
    </xf>
    <xf numFmtId="2" fontId="26" fillId="0" borderId="15" xfId="94" applyNumberFormat="1" applyFont="1" applyFill="1" applyBorder="1" applyAlignment="1" applyProtection="1">
      <alignment horizontal="center" vertical="center" wrapText="1"/>
      <protection locked="0"/>
    </xf>
    <xf numFmtId="2" fontId="20" fillId="0" borderId="16" xfId="0" applyNumberFormat="1" applyFont="1" applyBorder="1" applyAlignment="1">
      <alignment horizontal="right" vertical="center" wrapText="1"/>
    </xf>
    <xf numFmtId="2" fontId="20" fillId="0" borderId="17" xfId="0" applyNumberFormat="1" applyFont="1" applyBorder="1" applyAlignment="1">
      <alignment horizontal="right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Normal 2" xfId="36"/>
    <cellStyle name="st3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1 2" xfId="62"/>
    <cellStyle name="xl42" xfId="63"/>
    <cellStyle name="xl43" xfId="64"/>
    <cellStyle name="xl44" xfId="65"/>
    <cellStyle name="xl45" xfId="66"/>
    <cellStyle name="xl46" xfId="67"/>
    <cellStyle name="xl47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4 2" xfId="95"/>
    <cellStyle name="Обычный 5" xfId="96"/>
    <cellStyle name="Обычный 5 2" xfId="97"/>
    <cellStyle name="Обычный 6" xfId="98"/>
    <cellStyle name="Followed Hyperlink" xfId="99"/>
    <cellStyle name="Плохой" xfId="100"/>
    <cellStyle name="Пояснение" xfId="101"/>
    <cellStyle name="Примечание" xfId="102"/>
    <cellStyle name="Примечание 2" xfId="103"/>
    <cellStyle name="Percent" xfId="104"/>
    <cellStyle name="Процентный 2" xfId="105"/>
    <cellStyle name="Процентный 3" xfId="106"/>
    <cellStyle name="Процентный 4" xfId="107"/>
    <cellStyle name="Связанная ячейка" xfId="108"/>
    <cellStyle name="Стиль 1" xfId="109"/>
    <cellStyle name="Стиль 2" xfId="110"/>
    <cellStyle name="Стиль 3" xfId="111"/>
    <cellStyle name="Стиль 4" xfId="112"/>
    <cellStyle name="Стиль 5" xfId="113"/>
    <cellStyle name="Стиль 6" xfId="114"/>
    <cellStyle name="Текст предупреждения" xfId="115"/>
    <cellStyle name="Comma" xfId="116"/>
    <cellStyle name="Comma [0]" xfId="117"/>
    <cellStyle name="Финансовый 2" xfId="118"/>
    <cellStyle name="Финансовый 2 2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75" zoomScaleNormal="75" zoomScalePageLayoutView="0" workbookViewId="0" topLeftCell="A1">
      <selection activeCell="K23" sqref="K23"/>
    </sheetView>
  </sheetViews>
  <sheetFormatPr defaultColWidth="8.875" defaultRowHeight="12.75"/>
  <cols>
    <col min="1" max="1" width="50.125" style="33" customWidth="1"/>
    <col min="2" max="2" width="33.875" style="33" customWidth="1"/>
    <col min="3" max="3" width="22.25390625" style="33" customWidth="1"/>
    <col min="4" max="5" width="23.00390625" style="33" customWidth="1"/>
    <col min="6" max="6" width="13.375" style="34" customWidth="1"/>
    <col min="7" max="7" width="14.125" style="34" customWidth="1"/>
    <col min="8" max="8" width="24.625" style="34" customWidth="1"/>
    <col min="9" max="9" width="13.75390625" style="34" customWidth="1"/>
    <col min="10" max="10" width="14.25390625" style="34" customWidth="1"/>
    <col min="11" max="11" width="23.00390625" style="34" customWidth="1"/>
    <col min="12" max="12" width="13.375" style="33" customWidth="1"/>
    <col min="13" max="13" width="15.625" style="33" customWidth="1"/>
    <col min="14" max="16384" width="8.875" style="33" customWidth="1"/>
  </cols>
  <sheetData>
    <row r="1" spans="1:13" s="8" customFormat="1" ht="60" customHeight="1">
      <c r="A1" s="44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76.5" customHeight="1">
      <c r="A2" s="3" t="s">
        <v>3</v>
      </c>
      <c r="B2" s="3" t="s">
        <v>4</v>
      </c>
      <c r="C2" s="4" t="s">
        <v>51</v>
      </c>
      <c r="D2" s="4" t="s">
        <v>52</v>
      </c>
      <c r="E2" s="4" t="s">
        <v>19</v>
      </c>
      <c r="F2" s="5" t="s">
        <v>53</v>
      </c>
      <c r="G2" s="5" t="s">
        <v>54</v>
      </c>
      <c r="H2" s="4" t="s">
        <v>49</v>
      </c>
      <c r="I2" s="5" t="s">
        <v>55</v>
      </c>
      <c r="J2" s="5" t="s">
        <v>56</v>
      </c>
      <c r="K2" s="4" t="s">
        <v>57</v>
      </c>
      <c r="L2" s="5" t="s">
        <v>58</v>
      </c>
      <c r="M2" s="5" t="s">
        <v>59</v>
      </c>
    </row>
    <row r="3" spans="1:13" ht="15.7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 t="s">
        <v>13</v>
      </c>
      <c r="G3" s="1" t="s">
        <v>14</v>
      </c>
      <c r="H3" s="1">
        <v>8</v>
      </c>
      <c r="I3" s="1" t="s">
        <v>15</v>
      </c>
      <c r="J3" s="1" t="s">
        <v>16</v>
      </c>
      <c r="K3" s="1">
        <v>11</v>
      </c>
      <c r="L3" s="1" t="s">
        <v>17</v>
      </c>
      <c r="M3" s="1" t="s">
        <v>18</v>
      </c>
    </row>
    <row r="4" spans="1:13" ht="37.5">
      <c r="A4" s="16" t="s">
        <v>0</v>
      </c>
      <c r="B4" s="17" t="s">
        <v>5</v>
      </c>
      <c r="C4" s="35">
        <f>SUM(C5,C11)</f>
        <v>48501834.099999994</v>
      </c>
      <c r="D4" s="35">
        <f>SUM(D5,D11)</f>
        <v>48504382.31</v>
      </c>
      <c r="E4" s="35">
        <f>SUM(E5,E11)</f>
        <v>51285075.91</v>
      </c>
      <c r="F4" s="18">
        <f>E4/C4</f>
        <v>1.0573842590006304</v>
      </c>
      <c r="G4" s="18">
        <f aca="true" t="shared" si="0" ref="G4:G9">E4/D4</f>
        <v>1.0573287086149885</v>
      </c>
      <c r="H4" s="36">
        <f>SUM(H5,H11)</f>
        <v>52143976.36</v>
      </c>
      <c r="I4" s="27">
        <f aca="true" t="shared" si="1" ref="I4:I9">H4/C4</f>
        <v>1.0750928769516368</v>
      </c>
      <c r="J4" s="27">
        <f aca="true" t="shared" si="2" ref="J4:J9">H4/D4</f>
        <v>1.0750363962319676</v>
      </c>
      <c r="K4" s="36">
        <f>SUM(K5,K11)</f>
        <v>52218976.36</v>
      </c>
      <c r="L4" s="18">
        <f>K4/C4</f>
        <v>1.07663921022731</v>
      </c>
      <c r="M4" s="18">
        <f aca="true" t="shared" si="3" ref="M4:M9">K4/D4</f>
        <v>1.076582648269993</v>
      </c>
    </row>
    <row r="5" spans="1:13" ht="19.5" thickBot="1">
      <c r="A5" s="16" t="s">
        <v>20</v>
      </c>
      <c r="B5" s="17"/>
      <c r="C5" s="36">
        <f>SUM(C6:C10)</f>
        <v>36999631.129999995</v>
      </c>
      <c r="D5" s="36">
        <f>SUM(D6:D10)</f>
        <v>36624882</v>
      </c>
      <c r="E5" s="36">
        <f>SUM(E6:E10)</f>
        <v>37981602</v>
      </c>
      <c r="F5" s="18">
        <f aca="true" t="shared" si="4" ref="F5:F24">E5/C5</f>
        <v>1.0265400178328752</v>
      </c>
      <c r="G5" s="18">
        <f t="shared" si="0"/>
        <v>1.0370436688369398</v>
      </c>
      <c r="H5" s="36">
        <f>SUM(H6:H10)</f>
        <v>38834002.45</v>
      </c>
      <c r="I5" s="18">
        <f t="shared" si="1"/>
        <v>1.0495780975100766</v>
      </c>
      <c r="J5" s="27">
        <f t="shared" si="2"/>
        <v>1.0603174762447016</v>
      </c>
      <c r="K5" s="36">
        <f>SUM(K6:K10)</f>
        <v>38919002.45</v>
      </c>
      <c r="L5" s="18">
        <f>K5/C5</f>
        <v>1.0518754177104146</v>
      </c>
      <c r="M5" s="18">
        <f t="shared" si="3"/>
        <v>1.0626383028346686</v>
      </c>
    </row>
    <row r="6" spans="1:13" ht="19.5" thickBot="1">
      <c r="A6" s="19" t="s">
        <v>1</v>
      </c>
      <c r="B6" s="20" t="s">
        <v>28</v>
      </c>
      <c r="C6" s="21">
        <v>26487043.78</v>
      </c>
      <c r="D6" s="51">
        <v>24837362</v>
      </c>
      <c r="E6" s="21">
        <v>26539872</v>
      </c>
      <c r="F6" s="22">
        <f t="shared" si="4"/>
        <v>1.0019944928712614</v>
      </c>
      <c r="G6" s="22">
        <f t="shared" si="0"/>
        <v>1.0685463295176034</v>
      </c>
      <c r="H6" s="21">
        <v>27106672</v>
      </c>
      <c r="I6" s="22">
        <f t="shared" si="1"/>
        <v>1.0233936344556456</v>
      </c>
      <c r="J6" s="28">
        <f t="shared" si="2"/>
        <v>1.0913667884697256</v>
      </c>
      <c r="K6" s="21">
        <v>27189672</v>
      </c>
      <c r="L6" s="22">
        <f>K6/C6</f>
        <v>1.0265272419918203</v>
      </c>
      <c r="M6" s="22">
        <f t="shared" si="3"/>
        <v>1.0947085282245352</v>
      </c>
    </row>
    <row r="7" spans="1:13" ht="57" thickBot="1">
      <c r="A7" s="19" t="s">
        <v>2</v>
      </c>
      <c r="B7" s="20" t="s">
        <v>29</v>
      </c>
      <c r="C7" s="46">
        <v>7298925.72</v>
      </c>
      <c r="D7" s="52">
        <v>8631020</v>
      </c>
      <c r="E7" s="23">
        <v>9017230</v>
      </c>
      <c r="F7" s="22">
        <f t="shared" si="4"/>
        <v>1.2354187925617086</v>
      </c>
      <c r="G7" s="22">
        <f t="shared" si="0"/>
        <v>1.0447467390876166</v>
      </c>
      <c r="H7" s="21">
        <v>9333530.45</v>
      </c>
      <c r="I7" s="22">
        <f t="shared" si="1"/>
        <v>1.2787539986089898</v>
      </c>
      <c r="J7" s="28">
        <f t="shared" si="2"/>
        <v>1.081393676529541</v>
      </c>
      <c r="K7" s="21">
        <v>9333530.45</v>
      </c>
      <c r="L7" s="22">
        <f>K4/C4</f>
        <v>1.07663921022731</v>
      </c>
      <c r="M7" s="22">
        <f t="shared" si="3"/>
        <v>1.081393676529541</v>
      </c>
    </row>
    <row r="8" spans="1:13" ht="33.75" customHeight="1" thickBot="1">
      <c r="A8" s="32" t="s">
        <v>31</v>
      </c>
      <c r="B8" s="20" t="s">
        <v>30</v>
      </c>
      <c r="C8" s="46">
        <v>2012047.37</v>
      </c>
      <c r="D8" s="52">
        <v>2051500</v>
      </c>
      <c r="E8" s="21">
        <v>1324500</v>
      </c>
      <c r="F8" s="22">
        <f t="shared" si="4"/>
        <v>0.6582847003249233</v>
      </c>
      <c r="G8" s="22">
        <f t="shared" si="0"/>
        <v>0.6456251523275652</v>
      </c>
      <c r="H8" s="21">
        <v>1293800</v>
      </c>
      <c r="I8" s="22">
        <f t="shared" si="1"/>
        <v>0.6430266102532168</v>
      </c>
      <c r="J8" s="28">
        <f t="shared" si="2"/>
        <v>0.6306604923226907</v>
      </c>
      <c r="K8" s="21">
        <v>1295800</v>
      </c>
      <c r="L8" s="22">
        <f>K8/C8</f>
        <v>0.6440206226357384</v>
      </c>
      <c r="M8" s="22">
        <f t="shared" si="3"/>
        <v>0.6316353887399464</v>
      </c>
    </row>
    <row r="9" spans="1:13" ht="18.75">
      <c r="A9" s="19" t="s">
        <v>21</v>
      </c>
      <c r="B9" s="20" t="s">
        <v>32</v>
      </c>
      <c r="C9" s="46">
        <v>1201614.26</v>
      </c>
      <c r="D9" s="46">
        <v>1105000</v>
      </c>
      <c r="E9" s="21">
        <v>1100000</v>
      </c>
      <c r="F9" s="22">
        <f t="shared" si="4"/>
        <v>0.9154352079676551</v>
      </c>
      <c r="G9" s="22">
        <f t="shared" si="0"/>
        <v>0.995475113122172</v>
      </c>
      <c r="H9" s="21">
        <v>1100000</v>
      </c>
      <c r="I9" s="22">
        <f t="shared" si="1"/>
        <v>0.9154352079676551</v>
      </c>
      <c r="J9" s="28">
        <f t="shared" si="2"/>
        <v>0.995475113122172</v>
      </c>
      <c r="K9" s="21">
        <v>1100000</v>
      </c>
      <c r="L9" s="22">
        <f>K9/C9</f>
        <v>0.9154352079676551</v>
      </c>
      <c r="M9" s="22">
        <f t="shared" si="3"/>
        <v>0.995475113122172</v>
      </c>
    </row>
    <row r="10" spans="1:13" ht="56.25">
      <c r="A10" s="19" t="s">
        <v>47</v>
      </c>
      <c r="B10" s="20" t="s">
        <v>48</v>
      </c>
      <c r="C10" s="46">
        <v>0</v>
      </c>
      <c r="D10" s="46">
        <v>0</v>
      </c>
      <c r="E10" s="21">
        <v>0</v>
      </c>
      <c r="F10" s="22">
        <v>0</v>
      </c>
      <c r="G10" s="22">
        <v>0</v>
      </c>
      <c r="H10" s="21">
        <v>0</v>
      </c>
      <c r="I10" s="22">
        <v>0</v>
      </c>
      <c r="J10" s="28">
        <v>0</v>
      </c>
      <c r="K10" s="21">
        <v>0</v>
      </c>
      <c r="L10" s="22">
        <v>0</v>
      </c>
      <c r="M10" s="22">
        <v>0</v>
      </c>
    </row>
    <row r="11" spans="1:13" ht="17.25" customHeight="1">
      <c r="A11" s="26" t="s">
        <v>22</v>
      </c>
      <c r="B11" s="25" t="s">
        <v>33</v>
      </c>
      <c r="C11" s="37">
        <f>SUM(C12:C16)</f>
        <v>11502202.97</v>
      </c>
      <c r="D11" s="37">
        <f>SUM(D12:D16)</f>
        <v>11879500.309999999</v>
      </c>
      <c r="E11" s="37">
        <f>SUM(E12:E16)</f>
        <v>13303473.91</v>
      </c>
      <c r="F11" s="22">
        <f t="shared" si="4"/>
        <v>1.1566022565153882</v>
      </c>
      <c r="G11" s="22">
        <f aca="true" t="shared" si="5" ref="G11:G24">E11/D11</f>
        <v>1.1198681394705903</v>
      </c>
      <c r="H11" s="37">
        <f>SUM(H12:H16)</f>
        <v>13309973.91</v>
      </c>
      <c r="I11" s="22">
        <f>H11/C11</f>
        <v>1.157167365652912</v>
      </c>
      <c r="J11" s="28">
        <f>H11/D11</f>
        <v>1.120415300532115</v>
      </c>
      <c r="K11" s="37">
        <f>SUM(K12:K16)</f>
        <v>13299973.91</v>
      </c>
      <c r="L11" s="22">
        <f>K11/C11</f>
        <v>1.1562979669797984</v>
      </c>
      <c r="M11" s="31">
        <f aca="true" t="shared" si="6" ref="M11:M20">K11/D11</f>
        <v>1.1195735142836156</v>
      </c>
    </row>
    <row r="12" spans="1:13" ht="56.25" customHeight="1">
      <c r="A12" s="24" t="s">
        <v>34</v>
      </c>
      <c r="B12" s="25" t="s">
        <v>35</v>
      </c>
      <c r="C12" s="46">
        <v>1501297.89</v>
      </c>
      <c r="D12" s="46">
        <v>1695000</v>
      </c>
      <c r="E12" s="21">
        <v>4346128.86</v>
      </c>
      <c r="F12" s="22">
        <f t="shared" si="4"/>
        <v>2.894914386378043</v>
      </c>
      <c r="G12" s="22">
        <f t="shared" si="5"/>
        <v>2.5640878230088497</v>
      </c>
      <c r="H12" s="21">
        <v>4346128.86</v>
      </c>
      <c r="I12" s="22">
        <f>H13/C12</f>
        <v>0.2865787015793381</v>
      </c>
      <c r="J12" s="28">
        <f>H12/D12</f>
        <v>2.5640878230088497</v>
      </c>
      <c r="K12" s="21">
        <v>4346128.86</v>
      </c>
      <c r="L12" s="22">
        <f>K12/C12</f>
        <v>2.894914386378043</v>
      </c>
      <c r="M12" s="22">
        <f t="shared" si="6"/>
        <v>2.5640878230088497</v>
      </c>
    </row>
    <row r="13" spans="1:13" ht="44.25" customHeight="1">
      <c r="A13" s="24" t="s">
        <v>36</v>
      </c>
      <c r="B13" s="25" t="s">
        <v>23</v>
      </c>
      <c r="C13" s="46">
        <v>342350.33</v>
      </c>
      <c r="D13" s="46">
        <v>684340</v>
      </c>
      <c r="E13" s="21">
        <v>413740</v>
      </c>
      <c r="F13" s="22">
        <f t="shared" si="4"/>
        <v>1.208528117966178</v>
      </c>
      <c r="G13" s="22">
        <f t="shared" si="5"/>
        <v>0.6045825174620802</v>
      </c>
      <c r="H13" s="21">
        <v>430240</v>
      </c>
      <c r="I13" s="22">
        <f aca="true" t="shared" si="7" ref="I13:I24">H13/C13</f>
        <v>1.2567243618547117</v>
      </c>
      <c r="J13" s="28">
        <f>H13/D13</f>
        <v>0.628693339568051</v>
      </c>
      <c r="K13" s="21">
        <v>430240</v>
      </c>
      <c r="L13" s="22">
        <f>K713/C13</f>
        <v>0</v>
      </c>
      <c r="M13" s="22">
        <f t="shared" si="6"/>
        <v>0.628693339568051</v>
      </c>
    </row>
    <row r="14" spans="1:13" ht="45.75" customHeight="1">
      <c r="A14" s="24" t="s">
        <v>37</v>
      </c>
      <c r="B14" s="25" t="s">
        <v>38</v>
      </c>
      <c r="C14" s="46">
        <v>6485635.25</v>
      </c>
      <c r="D14" s="46">
        <v>7838550.31</v>
      </c>
      <c r="E14" s="21">
        <v>7490000</v>
      </c>
      <c r="F14" s="22">
        <f t="shared" si="4"/>
        <v>1.1548598882430214</v>
      </c>
      <c r="G14" s="22">
        <f t="shared" si="5"/>
        <v>0.9555338300813943</v>
      </c>
      <c r="H14" s="21">
        <v>7490000</v>
      </c>
      <c r="I14" s="22">
        <f t="shared" si="7"/>
        <v>1.1548598882430214</v>
      </c>
      <c r="J14" s="28">
        <f>H14/D14</f>
        <v>0.9555338300813943</v>
      </c>
      <c r="K14" s="21">
        <v>7490000</v>
      </c>
      <c r="L14" s="22">
        <f aca="true" t="shared" si="8" ref="L14:L20">K14/C14</f>
        <v>1.1548598882430214</v>
      </c>
      <c r="M14" s="22">
        <f t="shared" si="6"/>
        <v>0.9555338300813943</v>
      </c>
    </row>
    <row r="15" spans="1:13" ht="45.75" customHeight="1">
      <c r="A15" s="24" t="s">
        <v>40</v>
      </c>
      <c r="B15" s="25" t="s">
        <v>39</v>
      </c>
      <c r="C15" s="46">
        <v>2566331.24</v>
      </c>
      <c r="D15" s="46">
        <v>920000</v>
      </c>
      <c r="E15" s="21">
        <v>1000000</v>
      </c>
      <c r="F15" s="22">
        <f t="shared" si="4"/>
        <v>0.3896613127773794</v>
      </c>
      <c r="G15" s="22">
        <f t="shared" si="5"/>
        <v>1.0869565217391304</v>
      </c>
      <c r="H15" s="21">
        <v>1000000</v>
      </c>
      <c r="I15" s="22">
        <f t="shared" si="7"/>
        <v>0.3896613127773794</v>
      </c>
      <c r="J15" s="28">
        <f>H15/D15</f>
        <v>1.0869565217391304</v>
      </c>
      <c r="K15" s="21">
        <v>1000000</v>
      </c>
      <c r="L15" s="22">
        <f t="shared" si="8"/>
        <v>0.3896613127773794</v>
      </c>
      <c r="M15" s="22">
        <f t="shared" si="6"/>
        <v>1.0869565217391304</v>
      </c>
    </row>
    <row r="16" spans="1:13" ht="36.75" customHeight="1">
      <c r="A16" s="24" t="s">
        <v>42</v>
      </c>
      <c r="B16" s="25" t="s">
        <v>41</v>
      </c>
      <c r="C16" s="46">
        <v>606588.26</v>
      </c>
      <c r="D16" s="46">
        <v>741610</v>
      </c>
      <c r="E16" s="21">
        <v>53605.05</v>
      </c>
      <c r="F16" s="22">
        <f t="shared" si="4"/>
        <v>0.08837139380178576</v>
      </c>
      <c r="G16" s="22">
        <f t="shared" si="5"/>
        <v>0.07228199457936112</v>
      </c>
      <c r="H16" s="21">
        <v>43605.05</v>
      </c>
      <c r="I16" s="22">
        <f t="shared" si="7"/>
        <v>0.07188574668425005</v>
      </c>
      <c r="J16" s="28">
        <f>H716/D16</f>
        <v>0</v>
      </c>
      <c r="K16" s="21">
        <v>33605.05</v>
      </c>
      <c r="L16" s="22">
        <f t="shared" si="8"/>
        <v>0.055400099566714336</v>
      </c>
      <c r="M16" s="22">
        <f t="shared" si="6"/>
        <v>0.04531364194118203</v>
      </c>
    </row>
    <row r="17" spans="1:13" ht="37.5">
      <c r="A17" s="6" t="s">
        <v>6</v>
      </c>
      <c r="B17" s="9" t="s">
        <v>11</v>
      </c>
      <c r="C17" s="47">
        <f>SUM(C18:C23)</f>
        <v>152858466.28</v>
      </c>
      <c r="D17" s="47">
        <f>SUM(D18:D23)</f>
        <v>216809004.69</v>
      </c>
      <c r="E17" s="37">
        <f>SUM(E18:E23)</f>
        <v>98048105.55000001</v>
      </c>
      <c r="F17" s="11">
        <f t="shared" si="4"/>
        <v>0.64143065108608</v>
      </c>
      <c r="G17" s="11">
        <f t="shared" si="5"/>
        <v>0.4522326260857667</v>
      </c>
      <c r="H17" s="38">
        <f>SUM(H18:H23)</f>
        <v>75145206.87</v>
      </c>
      <c r="I17" s="11">
        <f t="shared" si="7"/>
        <v>0.4915999008674602</v>
      </c>
      <c r="J17" s="29">
        <f aca="true" t="shared" si="9" ref="J17:J22">H17/D17</f>
        <v>0.3465963370730144</v>
      </c>
      <c r="K17" s="38">
        <f>SUM(K18:K23)</f>
        <v>47049300</v>
      </c>
      <c r="L17" s="11">
        <f t="shared" si="8"/>
        <v>0.3077964940052256</v>
      </c>
      <c r="M17" s="11">
        <f t="shared" si="6"/>
        <v>0.21700805308927318</v>
      </c>
    </row>
    <row r="18" spans="1:13" ht="37.5">
      <c r="A18" s="7" t="s">
        <v>7</v>
      </c>
      <c r="B18" s="10" t="s">
        <v>24</v>
      </c>
      <c r="C18" s="48">
        <v>59330248</v>
      </c>
      <c r="D18" s="49">
        <v>64939790</v>
      </c>
      <c r="E18" s="39">
        <v>64939790</v>
      </c>
      <c r="F18" s="12">
        <f t="shared" si="4"/>
        <v>1.0945477591801065</v>
      </c>
      <c r="G18" s="12">
        <f t="shared" si="5"/>
        <v>1</v>
      </c>
      <c r="H18" s="40">
        <v>46789300</v>
      </c>
      <c r="I18" s="12">
        <f t="shared" si="7"/>
        <v>0.7886247163504188</v>
      </c>
      <c r="J18" s="30">
        <f t="shared" si="9"/>
        <v>0.720502791893845</v>
      </c>
      <c r="K18" s="40">
        <v>46789300</v>
      </c>
      <c r="L18" s="12">
        <f t="shared" si="8"/>
        <v>0.7886247163504188</v>
      </c>
      <c r="M18" s="12">
        <f t="shared" si="6"/>
        <v>0.720502791893845</v>
      </c>
    </row>
    <row r="19" spans="1:13" ht="56.25">
      <c r="A19" s="7" t="s">
        <v>8</v>
      </c>
      <c r="B19" s="10" t="s">
        <v>25</v>
      </c>
      <c r="C19" s="48">
        <v>24205854.22</v>
      </c>
      <c r="D19" s="49">
        <v>72298690.85</v>
      </c>
      <c r="E19" s="39">
        <v>11398063.62</v>
      </c>
      <c r="F19" s="12">
        <f t="shared" si="4"/>
        <v>0.4708804538111442</v>
      </c>
      <c r="G19" s="12">
        <f t="shared" si="5"/>
        <v>0.15765242061779325</v>
      </c>
      <c r="H19" s="40">
        <v>6651276.45</v>
      </c>
      <c r="I19" s="12">
        <f t="shared" si="7"/>
        <v>0.2747796623721053</v>
      </c>
      <c r="J19" s="30">
        <f t="shared" si="9"/>
        <v>0.09199719070708458</v>
      </c>
      <c r="K19" s="40">
        <v>0</v>
      </c>
      <c r="L19" s="12">
        <f t="shared" si="8"/>
        <v>0</v>
      </c>
      <c r="M19" s="12">
        <f t="shared" si="6"/>
        <v>0</v>
      </c>
    </row>
    <row r="20" spans="1:13" ht="37.5">
      <c r="A20" s="7" t="s">
        <v>9</v>
      </c>
      <c r="B20" s="10" t="s">
        <v>26</v>
      </c>
      <c r="C20" s="48">
        <v>67467725.6</v>
      </c>
      <c r="D20" s="49">
        <v>71663892.62</v>
      </c>
      <c r="E20" s="39">
        <v>17466131.93</v>
      </c>
      <c r="F20" s="12">
        <f t="shared" si="4"/>
        <v>0.258881291382972</v>
      </c>
      <c r="G20" s="12">
        <f t="shared" si="5"/>
        <v>0.2437229027261288</v>
      </c>
      <c r="H20" s="40">
        <v>17460510.42</v>
      </c>
      <c r="I20" s="12">
        <f t="shared" si="7"/>
        <v>0.258797969914077</v>
      </c>
      <c r="J20" s="30">
        <f t="shared" si="9"/>
        <v>0.24364446001537896</v>
      </c>
      <c r="K20" s="40"/>
      <c r="L20" s="12">
        <f t="shared" si="8"/>
        <v>0</v>
      </c>
      <c r="M20" s="12">
        <f t="shared" si="6"/>
        <v>0</v>
      </c>
    </row>
    <row r="21" spans="1:13" ht="18.75">
      <c r="A21" s="7" t="s">
        <v>10</v>
      </c>
      <c r="B21" s="10" t="s">
        <v>27</v>
      </c>
      <c r="C21" s="48">
        <v>1858533.91</v>
      </c>
      <c r="D21" s="49">
        <v>8582502.8</v>
      </c>
      <c r="E21" s="39">
        <v>3984120</v>
      </c>
      <c r="F21" s="12">
        <f t="shared" si="4"/>
        <v>2.1436897000173647</v>
      </c>
      <c r="G21" s="12">
        <f t="shared" si="5"/>
        <v>0.4642142382988794</v>
      </c>
      <c r="H21" s="40">
        <v>3984120</v>
      </c>
      <c r="I21" s="12">
        <f t="shared" si="7"/>
        <v>2.1436897000173647</v>
      </c>
      <c r="J21" s="30">
        <f t="shared" si="9"/>
        <v>0.4642142382988794</v>
      </c>
      <c r="K21" s="40">
        <v>0</v>
      </c>
      <c r="L21" s="12">
        <v>0</v>
      </c>
      <c r="M21" s="12">
        <v>0</v>
      </c>
    </row>
    <row r="22" spans="1:13" ht="37.5">
      <c r="A22" s="7" t="s">
        <v>43</v>
      </c>
      <c r="B22" s="10" t="s">
        <v>46</v>
      </c>
      <c r="C22" s="48">
        <v>244082.3</v>
      </c>
      <c r="D22" s="49">
        <v>269400</v>
      </c>
      <c r="E22" s="39">
        <v>260000</v>
      </c>
      <c r="F22" s="12">
        <f t="shared" si="4"/>
        <v>1.0652144788868345</v>
      </c>
      <c r="G22" s="12">
        <f t="shared" si="5"/>
        <v>0.9651076466221232</v>
      </c>
      <c r="H22" s="40">
        <v>260000</v>
      </c>
      <c r="I22" s="12">
        <f t="shared" si="7"/>
        <v>1.0652144788868345</v>
      </c>
      <c r="J22" s="30">
        <f t="shared" si="9"/>
        <v>0.9651076466221232</v>
      </c>
      <c r="K22" s="40">
        <v>260000</v>
      </c>
      <c r="L22" s="12">
        <f>K22/C22</f>
        <v>1.0652144788868345</v>
      </c>
      <c r="M22" s="12">
        <f>K122/D22</f>
        <v>0</v>
      </c>
    </row>
    <row r="23" spans="1:13" ht="93.75">
      <c r="A23" s="7" t="s">
        <v>44</v>
      </c>
      <c r="B23" s="10" t="s">
        <v>45</v>
      </c>
      <c r="C23" s="48">
        <v>-247977.75</v>
      </c>
      <c r="D23" s="49">
        <v>-945271.58</v>
      </c>
      <c r="E23" s="39">
        <v>0</v>
      </c>
      <c r="F23" s="12">
        <f t="shared" si="4"/>
        <v>0</v>
      </c>
      <c r="G23" s="12">
        <f t="shared" si="5"/>
        <v>0</v>
      </c>
      <c r="H23" s="40">
        <v>0</v>
      </c>
      <c r="I23" s="12">
        <f t="shared" si="7"/>
        <v>0</v>
      </c>
      <c r="J23" s="30">
        <v>0</v>
      </c>
      <c r="K23" s="40">
        <v>0</v>
      </c>
      <c r="L23" s="12">
        <v>0</v>
      </c>
      <c r="M23" s="12">
        <v>0</v>
      </c>
    </row>
    <row r="24" spans="1:13" ht="18.75">
      <c r="A24" s="43" t="s">
        <v>12</v>
      </c>
      <c r="B24" s="43"/>
      <c r="C24" s="50">
        <f>SUM(C4,C17)</f>
        <v>201360300.38</v>
      </c>
      <c r="D24" s="50">
        <f>SUM(D4,D17)</f>
        <v>265313387</v>
      </c>
      <c r="E24" s="41">
        <f>SUM(E4,E17)</f>
        <v>149333181.46</v>
      </c>
      <c r="F24" s="11">
        <f t="shared" si="4"/>
        <v>0.7416217654531888</v>
      </c>
      <c r="G24" s="11">
        <f t="shared" si="5"/>
        <v>0.5628558104382423</v>
      </c>
      <c r="H24" s="42">
        <f>SUM(H4,H17)</f>
        <v>127289183.23</v>
      </c>
      <c r="I24" s="11">
        <f t="shared" si="7"/>
        <v>0.6321463714038189</v>
      </c>
      <c r="J24" s="29">
        <f>H24/D24</f>
        <v>0.4797691690920971</v>
      </c>
      <c r="K24" s="42">
        <f>SUM(K4,K17)</f>
        <v>99268276.36</v>
      </c>
      <c r="L24" s="11">
        <f>K24/C24</f>
        <v>0.492988320799405</v>
      </c>
      <c r="M24" s="11">
        <f>K24/D24</f>
        <v>0.37415479664431706</v>
      </c>
    </row>
    <row r="26" spans="3:13" ht="12.7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6:11" ht="12.75">
      <c r="F27" s="33"/>
      <c r="G27" s="33"/>
      <c r="H27" s="33"/>
      <c r="I27" s="33"/>
      <c r="J27" s="33"/>
      <c r="K27" s="33"/>
    </row>
    <row r="28" spans="3:13" ht="12.7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3:4" ht="18.75">
      <c r="C29" s="14"/>
      <c r="D29" s="13"/>
    </row>
    <row r="30" ht="12.75">
      <c r="D30" s="14"/>
    </row>
    <row r="31" ht="18.75">
      <c r="D31" s="13"/>
    </row>
    <row r="32" ht="12.75">
      <c r="D32" s="14"/>
    </row>
    <row r="33" ht="18.75">
      <c r="D33" s="15"/>
    </row>
    <row r="34" ht="12.75">
      <c r="D34" s="14"/>
    </row>
    <row r="35" ht="18.75">
      <c r="D35" s="13"/>
    </row>
    <row r="36" ht="12.75">
      <c r="D36" s="14"/>
    </row>
    <row r="37" ht="18.75">
      <c r="D37" s="13"/>
    </row>
    <row r="38" ht="12.75">
      <c r="D38" s="14"/>
    </row>
  </sheetData>
  <sheetProtection/>
  <mergeCells count="2">
    <mergeCell ref="A24:B24"/>
    <mergeCell ref="A1:M1"/>
  </mergeCells>
  <printOptions/>
  <pageMargins left="0.3937007874015748" right="0" top="0.984251968503937" bottom="0.5905511811023623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INWIN</cp:lastModifiedBy>
  <cp:lastPrinted>2019-11-12T13:23:06Z</cp:lastPrinted>
  <dcterms:created xsi:type="dcterms:W3CDTF">2014-03-24T07:39:29Z</dcterms:created>
  <dcterms:modified xsi:type="dcterms:W3CDTF">2021-10-27T16:23:22Z</dcterms:modified>
  <cp:category/>
  <cp:version/>
  <cp:contentType/>
  <cp:contentStatus/>
</cp:coreProperties>
</file>