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I43" i="2" l="1"/>
  <c r="I42" i="2"/>
  <c r="I41" i="2"/>
  <c r="I40" i="2"/>
  <c r="I39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C43" i="2"/>
  <c r="M18" i="2"/>
  <c r="J18" i="2"/>
  <c r="L15" i="2"/>
  <c r="L14" i="2"/>
  <c r="M15" i="2"/>
  <c r="M14" i="2"/>
  <c r="M12" i="2"/>
  <c r="M42" i="2"/>
  <c r="M41" i="2"/>
  <c r="M40" i="2"/>
  <c r="M39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7" i="2"/>
  <c r="M16" i="2"/>
  <c r="M13" i="2"/>
  <c r="M11" i="2"/>
  <c r="M9" i="2"/>
  <c r="M8" i="2"/>
  <c r="M7" i="2"/>
  <c r="M6" i="2"/>
  <c r="L42" i="2"/>
  <c r="L41" i="2"/>
  <c r="L40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3" i="2"/>
  <c r="L11" i="2"/>
  <c r="L9" i="2"/>
  <c r="L8" i="2"/>
  <c r="L7" i="2"/>
  <c r="L6" i="2"/>
  <c r="J42" i="2"/>
  <c r="J41" i="2"/>
  <c r="J40" i="2"/>
  <c r="J39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7" i="2"/>
  <c r="J16" i="2"/>
  <c r="J15" i="2"/>
  <c r="J14" i="2"/>
  <c r="J13" i="2"/>
  <c r="J12" i="2"/>
  <c r="J11" i="2"/>
  <c r="J9" i="2"/>
  <c r="J8" i="2"/>
  <c r="J7" i="2"/>
  <c r="J6" i="2"/>
  <c r="I13" i="2"/>
  <c r="I11" i="2"/>
  <c r="I9" i="2"/>
  <c r="I8" i="2"/>
  <c r="I7" i="2"/>
  <c r="I6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F16" i="2"/>
  <c r="F13" i="2"/>
  <c r="F11" i="2"/>
  <c r="F9" i="2"/>
  <c r="F8" i="2"/>
  <c r="F7" i="2"/>
  <c r="F6" i="2"/>
  <c r="K43" i="2"/>
  <c r="H43" i="2"/>
  <c r="E43" i="2"/>
  <c r="D43" i="2"/>
  <c r="L43" i="2" l="1"/>
  <c r="J43" i="2"/>
  <c r="G43" i="2"/>
  <c r="M43" i="2"/>
  <c r="F43" i="2"/>
</calcChain>
</file>

<file path=xl/sharedStrings.xml><?xml version="1.0" encoding="utf-8"?>
<sst xmlns="http://schemas.openxmlformats.org/spreadsheetml/2006/main" count="96" uniqueCount="96">
  <si>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</si>
  <si>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</si>
  <si>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</si>
  <si>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</si>
  <si>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</si>
  <si>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</si>
  <si>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</si>
  <si>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</si>
  <si>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</si>
  <si>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</si>
  <si>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</si>
  <si>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</si>
  <si>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</si>
  <si>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</si>
  <si>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</si>
  <si>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</si>
  <si>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</si>
  <si>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</si>
  <si>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</si>
  <si>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</si>
  <si>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</si>
  <si>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</si>
  <si>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</si>
  <si>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</si>
  <si>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</si>
  <si>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</si>
  <si>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</si>
  <si>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</si>
  <si>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</si>
  <si>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</si>
  <si>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</si>
  <si>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</si>
  <si>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</si>
  <si>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</si>
  <si>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</si>
  <si>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</si>
  <si>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</si>
  <si>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</si>
  <si>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</si>
  <si>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</si>
  <si>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</si>
  <si>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</si>
  <si>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</si>
  <si>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</si>
  <si>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</si>
  <si>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</si>
  <si>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</si>
  <si>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</si>
  <si>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</si>
  <si>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</si>
  <si>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</si>
  <si>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</si>
  <si>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</si>
  <si>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</si>
  <si>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</si>
  <si>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</si>
  <si>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</si>
  <si>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</si>
  <si>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</si>
  <si>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</si>
  <si>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</si>
  <si>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</si>
  <si>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</si>
  <si>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</si>
  <si>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</si>
  <si>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</si>
  <si>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</si>
  <si>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</si>
  <si>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</si>
  <si>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</si>
  <si>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</si>
  <si>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</si>
  <si>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</si>
  <si>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</si>
  <si>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</si>
  <si>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</si>
  <si>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</si>
  <si>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</si>
  <si>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</si>
  <si>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</si>
  <si>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</si>
  <si>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</si>
  <si>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</si>
  <si>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</si>
  <si>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Проект на 2023 год</t>
  </si>
  <si>
    <t>Расходы  бюджета Палехского муниципального района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2021год</t>
  </si>
  <si>
    <t>2022 год к ожидаемому исполнению за 2021 год</t>
  </si>
  <si>
    <t>Проект на 2024 год</t>
  </si>
  <si>
    <t>2024 год к ожидаемому исполнению за 2021 год</t>
  </si>
  <si>
    <t>Исполнено за 2021 год</t>
  </si>
  <si>
    <t>Ожидаемое исполнение за 2022 год на 01.10.2022</t>
  </si>
  <si>
    <t>2023 год к исполнению за 2021 год</t>
  </si>
  <si>
    <t>2024 год к исполнению за 2021 год</t>
  </si>
  <si>
    <t>Проект на 2025 год</t>
  </si>
  <si>
    <t>2025 год к исполнению за 2021 год</t>
  </si>
  <si>
    <t>2025 год к ожидаемому исполнению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</si>
</sst>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6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center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7" fillId="5" borderId="2" xfId="3" applyNumberFormat="1" applyFont="1" applyFill="1" applyProtection="1">
      <alignment horizontal="center" vertical="center" wrapText="1"/>
    </xf>
    <xf numFmtId="2" fontId="7" fillId="0" borderId="8" xfId="6" applyNumberFormat="1" applyFont="1" applyFill="1" applyBorder="1" applyAlignment="1" applyProtection="1">
      <alignment horizontal="center" vertical="top" shrinkToFit="1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2" fontId="6" fillId="0" borderId="7" xfId="3" applyNumberFormat="1" applyFont="1" applyBorder="1" applyProtection="1">
      <alignment horizontal="center" vertical="center" wrapText="1"/>
    </xf>
    <xf numFmtId="2" fontId="7" fillId="0" borderId="9" xfId="6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7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center" shrinkToFit="1"/>
    </xf>
    <xf numFmtId="165" fontId="6" fillId="0" borderId="10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1" xfId="9" applyNumberFormat="1" applyFont="1" applyFill="1" applyBorder="1" applyAlignment="1" applyProtection="1">
      <alignment horizontal="center" vertical="top" shrinkToFit="1"/>
    </xf>
    <xf numFmtId="165" fontId="7" fillId="0" borderId="12" xfId="29" applyNumberFormat="1" applyFont="1" applyFill="1" applyBorder="1" applyAlignment="1" applyProtection="1">
      <alignment horizontal="center" vertical="top" shrinkToFit="1"/>
    </xf>
    <xf numFmtId="165" fontId="7" fillId="0" borderId="10" xfId="29" applyNumberFormat="1" applyFont="1" applyFill="1" applyBorder="1" applyAlignment="1" applyProtection="1">
      <alignment horizontal="center" vertical="top" shrinkToFi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  <xf numFmtId="2" fontId="9" fillId="0" borderId="6" xfId="0" applyNumberFormat="1" applyFont="1" applyBorder="1" applyAlignment="1">
      <alignment vertical="top" wrapText="1"/>
    </xf>
    <xf numFmtId="165" fontId="6" fillId="0" borderId="13" xfId="29" applyNumberFormat="1" applyFont="1" applyFill="1" applyBorder="1" applyAlignment="1" applyProtection="1">
      <alignment horizontal="center" vertical="top" shrinkToFi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4" xfId="3" applyNumberFormat="1" applyFont="1" applyBorder="1" applyProtection="1">
      <alignment horizontal="center" vertical="center" wrapText="1"/>
    </xf>
    <xf numFmtId="0" fontId="6" fillId="0" borderId="10" xfId="3" applyNumberFormat="1" applyFont="1" applyBorder="1" applyProtection="1">
      <alignment horizontal="center" vertical="center" wrapText="1"/>
    </xf>
    <xf numFmtId="2" fontId="7" fillId="5" borderId="7" xfId="3" applyNumberFormat="1" applyFont="1" applyFill="1" applyBorder="1" applyProtection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2" fontId="6" fillId="0" borderId="6" xfId="3" applyNumberFormat="1" applyFont="1" applyBorder="1" applyProtection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>
      <pane ySplit="4" topLeftCell="A5" activePane="bottomLeft" state="frozen"/>
      <selection pane="bottomLeft" activeCell="K39" sqref="K39"/>
    </sheetView>
  </sheetViews>
  <sheetFormatPr defaultRowHeight="15" outlineLevelRow="1" x14ac:dyDescent="0.25"/>
  <cols>
    <col min="1" max="1" width="50" style="10" customWidth="1"/>
    <col min="2" max="2" width="12.28515625" style="10" customWidth="1"/>
    <col min="3" max="3" width="13.140625" style="28" customWidth="1"/>
    <col min="4" max="4" width="16.5703125" style="28" customWidth="1"/>
    <col min="5" max="5" width="13.7109375" style="28" customWidth="1"/>
    <col min="6" max="6" width="13.7109375" style="1" customWidth="1"/>
    <col min="7" max="7" width="15" style="1" customWidth="1"/>
    <col min="8" max="8" width="13.140625" style="28" customWidth="1"/>
    <col min="9" max="10" width="13.140625" style="1" customWidth="1"/>
    <col min="11" max="11" width="13.140625" style="28" customWidth="1"/>
    <col min="12" max="13" width="13.140625" style="1" customWidth="1"/>
    <col min="14" max="16384" width="9.140625" style="1"/>
  </cols>
  <sheetData>
    <row r="1" spans="1:13" ht="53.25" customHeight="1" x14ac:dyDescent="0.25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 x14ac:dyDescent="0.25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</row>
    <row r="3" spans="1:13" ht="12" customHeight="1" x14ac:dyDescent="0.25">
      <c r="A3" s="7"/>
      <c r="B3" s="7"/>
      <c r="C3" s="21"/>
      <c r="D3" s="21"/>
      <c r="E3" s="21"/>
      <c r="F3" s="6"/>
      <c r="G3" s="6"/>
      <c r="H3" s="21"/>
      <c r="I3" s="6"/>
      <c r="J3" s="6"/>
      <c r="L3" s="6"/>
      <c r="M3" s="13" t="s">
        <v>67</v>
      </c>
    </row>
    <row r="4" spans="1:13" ht="49.5" customHeight="1" x14ac:dyDescent="0.25">
      <c r="A4" s="17" t="s">
        <v>74</v>
      </c>
      <c r="B4" s="17" t="s">
        <v>36</v>
      </c>
      <c r="C4" s="22" t="s">
        <v>89</v>
      </c>
      <c r="D4" s="22" t="s">
        <v>90</v>
      </c>
      <c r="E4" s="29" t="s">
        <v>84</v>
      </c>
      <c r="F4" s="5" t="s">
        <v>91</v>
      </c>
      <c r="G4" s="5" t="s">
        <v>86</v>
      </c>
      <c r="H4" s="59" t="s">
        <v>87</v>
      </c>
      <c r="I4" s="5" t="s">
        <v>92</v>
      </c>
      <c r="J4" s="5" t="s">
        <v>88</v>
      </c>
      <c r="K4" s="29" t="s">
        <v>93</v>
      </c>
      <c r="L4" s="5" t="s">
        <v>94</v>
      </c>
      <c r="M4" s="5" t="s">
        <v>95</v>
      </c>
    </row>
    <row r="5" spans="1:13" ht="14.25" customHeight="1" x14ac:dyDescent="0.25">
      <c r="A5" s="8">
        <v>1</v>
      </c>
      <c r="B5" s="8">
        <v>2</v>
      </c>
      <c r="C5" s="23">
        <v>3</v>
      </c>
      <c r="D5" s="23">
        <v>4</v>
      </c>
      <c r="E5" s="33">
        <v>5</v>
      </c>
      <c r="F5" s="4" t="s">
        <v>68</v>
      </c>
      <c r="G5" s="57" t="s">
        <v>69</v>
      </c>
      <c r="H5" s="61">
        <v>8</v>
      </c>
      <c r="I5" s="58" t="s">
        <v>70</v>
      </c>
      <c r="J5" s="4" t="s">
        <v>71</v>
      </c>
      <c r="K5" s="33">
        <v>11</v>
      </c>
      <c r="L5" s="4" t="s">
        <v>72</v>
      </c>
      <c r="M5" s="4" t="s">
        <v>73</v>
      </c>
    </row>
    <row r="6" spans="1:13" x14ac:dyDescent="0.25">
      <c r="A6" s="11" t="s">
        <v>76</v>
      </c>
      <c r="B6" s="14" t="s">
        <v>0</v>
      </c>
      <c r="C6" s="24">
        <v>41836960.920000002</v>
      </c>
      <c r="D6" s="30">
        <v>46335723.5</v>
      </c>
      <c r="E6" s="35">
        <v>49537963.259999998</v>
      </c>
      <c r="F6" s="32">
        <f t="shared" ref="F6:F11" si="0">E6/C6</f>
        <v>1.1840717435170718</v>
      </c>
      <c r="G6" s="43">
        <f t="shared" ref="G6:G27" si="1">E6/D6</f>
        <v>1.0691095232385872</v>
      </c>
      <c r="H6" s="55">
        <v>48544697.969999999</v>
      </c>
      <c r="I6" s="40">
        <f>H6/C6</f>
        <v>1.1603304088656543</v>
      </c>
      <c r="J6" s="19">
        <f>H6/D6</f>
        <v>1.0476732486976275</v>
      </c>
      <c r="K6" s="35">
        <v>48544402.07</v>
      </c>
      <c r="L6" s="44">
        <f>K6/C6</f>
        <v>1.1603233361721914</v>
      </c>
      <c r="M6" s="12">
        <f>K6/D6</f>
        <v>1.0476668626961225</v>
      </c>
    </row>
    <row r="7" spans="1:13" ht="25.5" outlineLevel="1" x14ac:dyDescent="0.25">
      <c r="A7" s="9" t="s">
        <v>75</v>
      </c>
      <c r="B7" s="15" t="s">
        <v>1</v>
      </c>
      <c r="C7" s="25">
        <v>2515145.12</v>
      </c>
      <c r="D7" s="31">
        <v>1900800</v>
      </c>
      <c r="E7" s="36">
        <v>1970300</v>
      </c>
      <c r="F7" s="32">
        <f t="shared" si="0"/>
        <v>0.78337428100371398</v>
      </c>
      <c r="G7" s="43">
        <f t="shared" si="1"/>
        <v>1.0365635521885521</v>
      </c>
      <c r="H7" s="56">
        <v>1970300</v>
      </c>
      <c r="I7" s="40">
        <f t="shared" ref="I7:I11" si="2">H7/C7</f>
        <v>0.78337428100371398</v>
      </c>
      <c r="J7" s="19">
        <f t="shared" ref="J7:J14" si="3">H7/D7</f>
        <v>1.0365635521885521</v>
      </c>
      <c r="K7" s="36">
        <v>1970300</v>
      </c>
      <c r="L7" s="44">
        <f t="shared" ref="L7:L11" si="4">K7/C7</f>
        <v>0.78337428100371398</v>
      </c>
      <c r="M7" s="12">
        <f t="shared" ref="M7:M11" si="5">K7/D7</f>
        <v>1.0365635521885521</v>
      </c>
    </row>
    <row r="8" spans="1:13" ht="38.25" outlineLevel="1" x14ac:dyDescent="0.25">
      <c r="A8" s="9" t="s">
        <v>77</v>
      </c>
      <c r="B8" s="15" t="s">
        <v>2</v>
      </c>
      <c r="C8" s="25">
        <v>1672913.2</v>
      </c>
      <c r="D8" s="31">
        <v>1877500</v>
      </c>
      <c r="E8" s="36">
        <v>1916233</v>
      </c>
      <c r="F8" s="32">
        <f t="shared" si="0"/>
        <v>1.1454467571897933</v>
      </c>
      <c r="G8" s="43">
        <f t="shared" si="1"/>
        <v>1.0206300932090546</v>
      </c>
      <c r="H8" s="56">
        <v>1916233</v>
      </c>
      <c r="I8" s="40">
        <f t="shared" si="2"/>
        <v>1.1454467571897933</v>
      </c>
      <c r="J8" s="19">
        <f t="shared" si="3"/>
        <v>1.0206300932090546</v>
      </c>
      <c r="K8" s="36">
        <v>1916233</v>
      </c>
      <c r="L8" s="44">
        <f t="shared" si="4"/>
        <v>1.1454467571897933</v>
      </c>
      <c r="M8" s="12">
        <f t="shared" si="5"/>
        <v>1.0206300932090546</v>
      </c>
    </row>
    <row r="9" spans="1:13" ht="38.25" outlineLevel="1" x14ac:dyDescent="0.25">
      <c r="A9" s="9" t="s">
        <v>78</v>
      </c>
      <c r="B9" s="15" t="s">
        <v>3</v>
      </c>
      <c r="C9" s="25">
        <v>17766590.890000001</v>
      </c>
      <c r="D9" s="31">
        <v>20116400.719999999</v>
      </c>
      <c r="E9" s="36">
        <v>20593906.09</v>
      </c>
      <c r="F9" s="32">
        <f t="shared" si="0"/>
        <v>1.1591366186965764</v>
      </c>
      <c r="G9" s="43">
        <f t="shared" si="1"/>
        <v>1.02373711762091</v>
      </c>
      <c r="H9" s="56">
        <v>20625363.870000001</v>
      </c>
      <c r="I9" s="40">
        <f t="shared" si="2"/>
        <v>1.1609072330026506</v>
      </c>
      <c r="J9" s="19">
        <f t="shared" si="3"/>
        <v>1.025300905320204</v>
      </c>
      <c r="K9" s="36">
        <v>20625363.870000001</v>
      </c>
      <c r="L9" s="44">
        <f t="shared" si="4"/>
        <v>1.1609072330026506</v>
      </c>
      <c r="M9" s="12">
        <f t="shared" si="5"/>
        <v>1.025300905320204</v>
      </c>
    </row>
    <row r="10" spans="1:13" outlineLevel="1" x14ac:dyDescent="0.25">
      <c r="A10" s="9" t="s">
        <v>79</v>
      </c>
      <c r="B10" s="15" t="s">
        <v>4</v>
      </c>
      <c r="C10" s="25">
        <v>0</v>
      </c>
      <c r="D10" s="31">
        <v>7179.51</v>
      </c>
      <c r="E10" s="36">
        <v>329.52</v>
      </c>
      <c r="F10" s="32">
        <v>0</v>
      </c>
      <c r="G10" s="43">
        <v>0</v>
      </c>
      <c r="H10" s="56">
        <v>295.89999999999998</v>
      </c>
      <c r="I10" s="40">
        <v>0</v>
      </c>
      <c r="J10" s="19">
        <v>0</v>
      </c>
      <c r="K10" s="36">
        <v>0</v>
      </c>
      <c r="L10" s="44">
        <v>0</v>
      </c>
      <c r="M10" s="12">
        <v>0</v>
      </c>
    </row>
    <row r="11" spans="1:13" ht="38.25" outlineLevel="1" x14ac:dyDescent="0.25">
      <c r="A11" s="9" t="s">
        <v>80</v>
      </c>
      <c r="B11" s="15" t="s">
        <v>5</v>
      </c>
      <c r="C11" s="25">
        <v>4913689.51</v>
      </c>
      <c r="D11" s="31">
        <v>5291815.32</v>
      </c>
      <c r="E11" s="36">
        <v>5425389</v>
      </c>
      <c r="F11" s="32">
        <f t="shared" si="0"/>
        <v>1.1041375302527001</v>
      </c>
      <c r="G11" s="43">
        <f t="shared" si="1"/>
        <v>1.0252415611510797</v>
      </c>
      <c r="H11" s="56">
        <v>5425389</v>
      </c>
      <c r="I11" s="40">
        <f t="shared" si="2"/>
        <v>1.1041375302527001</v>
      </c>
      <c r="J11" s="19">
        <f t="shared" si="3"/>
        <v>1.0252415611510797</v>
      </c>
      <c r="K11" s="53">
        <v>5425389</v>
      </c>
      <c r="L11" s="44">
        <f t="shared" si="4"/>
        <v>1.1041375302527001</v>
      </c>
      <c r="M11" s="12">
        <f t="shared" si="5"/>
        <v>1.0252415611510797</v>
      </c>
    </row>
    <row r="12" spans="1:13" outlineLevel="1" x14ac:dyDescent="0.25">
      <c r="A12" s="9" t="s">
        <v>81</v>
      </c>
      <c r="B12" s="15" t="s">
        <v>6</v>
      </c>
      <c r="C12" s="25">
        <v>0</v>
      </c>
      <c r="D12" s="31">
        <v>190970</v>
      </c>
      <c r="E12" s="36">
        <v>280000</v>
      </c>
      <c r="F12" s="32">
        <v>0</v>
      </c>
      <c r="G12" s="43">
        <f t="shared" si="1"/>
        <v>1.4661988794051422</v>
      </c>
      <c r="H12" s="56">
        <v>280000</v>
      </c>
      <c r="I12" s="40">
        <v>0</v>
      </c>
      <c r="J12" s="19">
        <f t="shared" si="3"/>
        <v>1.4661988794051422</v>
      </c>
      <c r="K12" s="36">
        <v>280000</v>
      </c>
      <c r="L12" s="44">
        <v>0</v>
      </c>
      <c r="M12" s="12">
        <f>K12/D12</f>
        <v>1.4661988794051422</v>
      </c>
    </row>
    <row r="13" spans="1:13" outlineLevel="1" x14ac:dyDescent="0.25">
      <c r="A13" s="9" t="s">
        <v>82</v>
      </c>
      <c r="B13" s="15" t="s">
        <v>7</v>
      </c>
      <c r="C13" s="25">
        <v>14968622.199999999</v>
      </c>
      <c r="D13" s="31">
        <v>16951057.949999999</v>
      </c>
      <c r="E13" s="36">
        <v>19351805.649999999</v>
      </c>
      <c r="F13" s="32">
        <f>E13/C13</f>
        <v>1.2928247764847722</v>
      </c>
      <c r="G13" s="43">
        <f t="shared" si="1"/>
        <v>1.1416281925931355</v>
      </c>
      <c r="H13" s="56">
        <v>18327116.199999999</v>
      </c>
      <c r="I13" s="40">
        <f>H13/C13</f>
        <v>1.2243689469295311</v>
      </c>
      <c r="J13" s="19">
        <f t="shared" si="3"/>
        <v>1.0811783107614237</v>
      </c>
      <c r="K13" s="36">
        <v>18327116.199999999</v>
      </c>
      <c r="L13" s="44">
        <f>K13/C13</f>
        <v>1.2243689469295311</v>
      </c>
      <c r="M13" s="12">
        <f>K13/D13</f>
        <v>1.0811783107614237</v>
      </c>
    </row>
    <row r="14" spans="1:13" ht="25.5" x14ac:dyDescent="0.25">
      <c r="A14" s="11" t="s">
        <v>38</v>
      </c>
      <c r="B14" s="14" t="s">
        <v>8</v>
      </c>
      <c r="C14" s="24">
        <v>0</v>
      </c>
      <c r="D14" s="24">
        <v>600000</v>
      </c>
      <c r="E14" s="34">
        <v>600000</v>
      </c>
      <c r="F14" s="32">
        <v>0</v>
      </c>
      <c r="G14" s="43">
        <f t="shared" si="1"/>
        <v>1</v>
      </c>
      <c r="H14" s="62">
        <v>780000</v>
      </c>
      <c r="I14" s="40">
        <v>0</v>
      </c>
      <c r="J14" s="19">
        <f t="shared" si="3"/>
        <v>1.3</v>
      </c>
      <c r="K14" s="45">
        <v>660000</v>
      </c>
      <c r="L14" s="44" t="e">
        <f>K14/C14</f>
        <v>#DIV/0!</v>
      </c>
      <c r="M14" s="12">
        <f>K14/D14</f>
        <v>1.1000000000000001</v>
      </c>
    </row>
    <row r="15" spans="1:13" ht="30.75" customHeight="1" outlineLevel="1" x14ac:dyDescent="0.25">
      <c r="A15" s="9" t="s">
        <v>39</v>
      </c>
      <c r="B15" s="15" t="s">
        <v>9</v>
      </c>
      <c r="C15" s="25">
        <v>0</v>
      </c>
      <c r="D15" s="25">
        <v>600000</v>
      </c>
      <c r="E15" s="41">
        <v>600000</v>
      </c>
      <c r="F15" s="32">
        <v>0</v>
      </c>
      <c r="G15" s="43">
        <f t="shared" si="1"/>
        <v>1</v>
      </c>
      <c r="H15" s="36">
        <v>780000</v>
      </c>
      <c r="I15" s="54">
        <v>0</v>
      </c>
      <c r="J15" s="19">
        <f>H15/D15</f>
        <v>1.3</v>
      </c>
      <c r="K15" s="46">
        <v>660000</v>
      </c>
      <c r="L15" s="44" t="e">
        <f>K15/C15</f>
        <v>#DIV/0!</v>
      </c>
      <c r="M15" s="12">
        <f>K15/D15</f>
        <v>1.1000000000000001</v>
      </c>
    </row>
    <row r="16" spans="1:13" x14ac:dyDescent="0.25">
      <c r="A16" s="11" t="s">
        <v>40</v>
      </c>
      <c r="B16" s="14" t="s">
        <v>10</v>
      </c>
      <c r="C16" s="24">
        <v>47179417.770000003</v>
      </c>
      <c r="D16" s="30">
        <v>25104808.329999998</v>
      </c>
      <c r="E16" s="35">
        <v>19723608.699999999</v>
      </c>
      <c r="F16" s="32">
        <f>E16/C16</f>
        <v>0.41805536465398391</v>
      </c>
      <c r="G16" s="20">
        <f t="shared" si="1"/>
        <v>0.78565063874359409</v>
      </c>
      <c r="H16" s="55">
        <v>16533787.119999999</v>
      </c>
      <c r="I16" s="40">
        <f>H16/C16</f>
        <v>0.35044491648036713</v>
      </c>
      <c r="J16" s="32">
        <f t="shared" ref="J16:J17" si="6">H16/D16</f>
        <v>0.65859045417376427</v>
      </c>
      <c r="K16" s="55">
        <v>15547162.32</v>
      </c>
      <c r="L16" s="44">
        <f t="shared" ref="L16:L17" si="7">K16/C16</f>
        <v>0.3295327296278332</v>
      </c>
      <c r="M16" s="12">
        <f t="shared" ref="M16:M17" si="8">K16/D16</f>
        <v>0.61929022184253424</v>
      </c>
    </row>
    <row r="17" spans="1:13" outlineLevel="1" x14ac:dyDescent="0.25">
      <c r="A17" s="9" t="s">
        <v>41</v>
      </c>
      <c r="B17" s="15" t="s">
        <v>11</v>
      </c>
      <c r="C17" s="25">
        <v>203000</v>
      </c>
      <c r="D17" s="31">
        <v>3128588</v>
      </c>
      <c r="E17" s="36">
        <v>1022186.58</v>
      </c>
      <c r="F17" s="32">
        <f>E17/C17</f>
        <v>5.0354018719211817</v>
      </c>
      <c r="G17" s="20">
        <f t="shared" si="1"/>
        <v>0.32672457351367451</v>
      </c>
      <c r="H17" s="56">
        <v>2516837.87</v>
      </c>
      <c r="I17" s="40">
        <f t="shared" ref="I17:I43" si="9">H17/C17</f>
        <v>12.398216108374385</v>
      </c>
      <c r="J17" s="32">
        <f t="shared" si="6"/>
        <v>0.80446446448046216</v>
      </c>
      <c r="K17" s="56">
        <v>3114532.32</v>
      </c>
      <c r="L17" s="44">
        <f t="shared" si="7"/>
        <v>15.342523743842364</v>
      </c>
      <c r="M17" s="12">
        <f t="shared" si="8"/>
        <v>0.99550734069171132</v>
      </c>
    </row>
    <row r="18" spans="1:13" outlineLevel="1" x14ac:dyDescent="0.25">
      <c r="A18" s="9" t="s">
        <v>42</v>
      </c>
      <c r="B18" s="15" t="s">
        <v>12</v>
      </c>
      <c r="C18" s="25">
        <v>479710.2</v>
      </c>
      <c r="D18" s="31">
        <v>125000</v>
      </c>
      <c r="E18" s="36">
        <v>1500000</v>
      </c>
      <c r="F18" s="32">
        <v>0</v>
      </c>
      <c r="G18" s="20">
        <f t="shared" si="1"/>
        <v>12</v>
      </c>
      <c r="H18" s="56">
        <v>1934319.25</v>
      </c>
      <c r="I18" s="40">
        <f t="shared" si="9"/>
        <v>4.0322662515827261</v>
      </c>
      <c r="J18" s="32">
        <f t="shared" ref="J18:J37" si="10">H18/D18</f>
        <v>15.474553999999999</v>
      </c>
      <c r="K18" s="56">
        <v>500000</v>
      </c>
      <c r="L18" s="44">
        <v>0</v>
      </c>
      <c r="M18" s="12">
        <f t="shared" ref="M18:M37" si="11">K18/D18</f>
        <v>4</v>
      </c>
    </row>
    <row r="19" spans="1:13" outlineLevel="1" x14ac:dyDescent="0.25">
      <c r="A19" s="9" t="s">
        <v>43</v>
      </c>
      <c r="B19" s="15" t="s">
        <v>13</v>
      </c>
      <c r="C19" s="25">
        <v>1200000</v>
      </c>
      <c r="D19" s="31">
        <v>1200000</v>
      </c>
      <c r="E19" s="36">
        <v>1200000</v>
      </c>
      <c r="F19" s="32">
        <f t="shared" ref="F19:F37" si="12">E19/C19</f>
        <v>1</v>
      </c>
      <c r="G19" s="20">
        <f t="shared" si="1"/>
        <v>1</v>
      </c>
      <c r="H19" s="56">
        <v>1200000</v>
      </c>
      <c r="I19" s="40">
        <f t="shared" si="9"/>
        <v>1</v>
      </c>
      <c r="J19" s="32">
        <f t="shared" si="10"/>
        <v>1</v>
      </c>
      <c r="K19" s="56">
        <v>1200000</v>
      </c>
      <c r="L19" s="44">
        <f t="shared" ref="L19:L37" si="13">K19/C19</f>
        <v>1</v>
      </c>
      <c r="M19" s="12">
        <f t="shared" si="11"/>
        <v>1</v>
      </c>
    </row>
    <row r="20" spans="1:13" outlineLevel="1" x14ac:dyDescent="0.25">
      <c r="A20" s="9" t="s">
        <v>44</v>
      </c>
      <c r="B20" s="15" t="s">
        <v>14</v>
      </c>
      <c r="C20" s="25">
        <v>44440312.729999997</v>
      </c>
      <c r="D20" s="31">
        <v>19681220.329999998</v>
      </c>
      <c r="E20" s="36">
        <v>14401422.119999999</v>
      </c>
      <c r="F20" s="32">
        <f t="shared" si="12"/>
        <v>0.32406212367353882</v>
      </c>
      <c r="G20" s="20">
        <f t="shared" si="1"/>
        <v>0.73173420542668155</v>
      </c>
      <c r="H20" s="56">
        <v>9052630</v>
      </c>
      <c r="I20" s="40">
        <f t="shared" si="9"/>
        <v>0.20370311196952734</v>
      </c>
      <c r="J20" s="32">
        <f t="shared" si="10"/>
        <v>0.4599628401192743</v>
      </c>
      <c r="K20" s="56">
        <v>9052630</v>
      </c>
      <c r="L20" s="44">
        <f t="shared" si="13"/>
        <v>0.20370311196952734</v>
      </c>
      <c r="M20" s="12">
        <f t="shared" si="11"/>
        <v>0.4599628401192743</v>
      </c>
    </row>
    <row r="21" spans="1:13" outlineLevel="1" x14ac:dyDescent="0.25">
      <c r="A21" s="9" t="s">
        <v>45</v>
      </c>
      <c r="B21" s="15" t="s">
        <v>15</v>
      </c>
      <c r="C21" s="25">
        <v>856394.84</v>
      </c>
      <c r="D21" s="31">
        <v>970000</v>
      </c>
      <c r="E21" s="36">
        <v>1600000</v>
      </c>
      <c r="F21" s="32">
        <f t="shared" si="12"/>
        <v>1.8682971046392574</v>
      </c>
      <c r="G21" s="20">
        <f t="shared" si="1"/>
        <v>1.6494845360824741</v>
      </c>
      <c r="H21" s="56">
        <v>1830000</v>
      </c>
      <c r="I21" s="40">
        <f t="shared" si="9"/>
        <v>2.1368648134311505</v>
      </c>
      <c r="J21" s="32">
        <f t="shared" si="10"/>
        <v>1.8865979381443299</v>
      </c>
      <c r="K21" s="56">
        <v>1680000</v>
      </c>
      <c r="L21" s="44">
        <f t="shared" si="13"/>
        <v>1.9617119598712203</v>
      </c>
      <c r="M21" s="12">
        <f t="shared" si="11"/>
        <v>1.731958762886598</v>
      </c>
    </row>
    <row r="22" spans="1:13" x14ac:dyDescent="0.25">
      <c r="A22" s="11" t="s">
        <v>46</v>
      </c>
      <c r="B22" s="14" t="s">
        <v>16</v>
      </c>
      <c r="C22" s="24">
        <v>35194281.090000004</v>
      </c>
      <c r="D22" s="30">
        <v>9754726.7599999998</v>
      </c>
      <c r="E22" s="35">
        <v>4741180.3</v>
      </c>
      <c r="F22" s="32">
        <f t="shared" si="12"/>
        <v>0.13471450909526164</v>
      </c>
      <c r="G22" s="20">
        <f t="shared" si="1"/>
        <v>0.48603927271869579</v>
      </c>
      <c r="H22" s="55">
        <v>4490680.3</v>
      </c>
      <c r="I22" s="40">
        <f t="shared" si="9"/>
        <v>0.12759687542746734</v>
      </c>
      <c r="J22" s="32">
        <f t="shared" si="10"/>
        <v>0.46035941451629137</v>
      </c>
      <c r="K22" s="55">
        <v>4731799.55</v>
      </c>
      <c r="L22" s="44">
        <f t="shared" si="13"/>
        <v>0.13444796721091368</v>
      </c>
      <c r="M22" s="12">
        <f t="shared" si="11"/>
        <v>0.48507761072335764</v>
      </c>
    </row>
    <row r="23" spans="1:13" x14ac:dyDescent="0.25">
      <c r="A23" s="9" t="s">
        <v>47</v>
      </c>
      <c r="B23" s="16" t="s">
        <v>37</v>
      </c>
      <c r="C23" s="25">
        <v>807373.67</v>
      </c>
      <c r="D23" s="31">
        <v>911776.3</v>
      </c>
      <c r="E23" s="36">
        <v>911776.3</v>
      </c>
      <c r="F23" s="32">
        <f t="shared" si="12"/>
        <v>1.12931141289262</v>
      </c>
      <c r="G23" s="20">
        <f t="shared" si="1"/>
        <v>1</v>
      </c>
      <c r="H23" s="56">
        <v>911776.3</v>
      </c>
      <c r="I23" s="40">
        <f t="shared" si="9"/>
        <v>1.12931141289262</v>
      </c>
      <c r="J23" s="32">
        <f t="shared" si="10"/>
        <v>1</v>
      </c>
      <c r="K23" s="56">
        <v>911776.3</v>
      </c>
      <c r="L23" s="44">
        <f t="shared" si="13"/>
        <v>1.12931141289262</v>
      </c>
      <c r="M23" s="12">
        <f t="shared" si="11"/>
        <v>1</v>
      </c>
    </row>
    <row r="24" spans="1:13" outlineLevel="1" x14ac:dyDescent="0.25">
      <c r="A24" s="9" t="s">
        <v>48</v>
      </c>
      <c r="B24" s="16" t="s">
        <v>17</v>
      </c>
      <c r="C24" s="25">
        <v>34266907.420000002</v>
      </c>
      <c r="D24" s="31">
        <v>8542950.4600000009</v>
      </c>
      <c r="E24" s="36">
        <v>3529404</v>
      </c>
      <c r="F24" s="32">
        <f t="shared" si="12"/>
        <v>0.10299744755898371</v>
      </c>
      <c r="G24" s="20">
        <f t="shared" si="1"/>
        <v>0.4131364235957421</v>
      </c>
      <c r="H24" s="56">
        <v>3278904</v>
      </c>
      <c r="I24" s="40">
        <f t="shared" si="9"/>
        <v>9.568718763591301E-2</v>
      </c>
      <c r="J24" s="32">
        <f t="shared" si="10"/>
        <v>0.38381400142170552</v>
      </c>
      <c r="K24" s="56">
        <v>3520023.25</v>
      </c>
      <c r="L24" s="44">
        <f t="shared" si="13"/>
        <v>0.10272369218663503</v>
      </c>
      <c r="M24" s="12">
        <f t="shared" si="11"/>
        <v>0.41203835448672371</v>
      </c>
    </row>
    <row r="25" spans="1:13" outlineLevel="1" x14ac:dyDescent="0.25">
      <c r="A25" s="9" t="s">
        <v>49</v>
      </c>
      <c r="B25" s="16" t="s">
        <v>18</v>
      </c>
      <c r="C25" s="25">
        <v>120000</v>
      </c>
      <c r="D25" s="31">
        <v>300000</v>
      </c>
      <c r="E25" s="36">
        <v>300000</v>
      </c>
      <c r="F25" s="32">
        <f t="shared" si="12"/>
        <v>2.5</v>
      </c>
      <c r="G25" s="20">
        <f t="shared" si="1"/>
        <v>1</v>
      </c>
      <c r="H25" s="56">
        <v>300000</v>
      </c>
      <c r="I25" s="40">
        <f t="shared" si="9"/>
        <v>2.5</v>
      </c>
      <c r="J25" s="32">
        <f t="shared" si="10"/>
        <v>1</v>
      </c>
      <c r="K25" s="56">
        <v>300000</v>
      </c>
      <c r="L25" s="44">
        <f t="shared" si="13"/>
        <v>2.5</v>
      </c>
      <c r="M25" s="12">
        <f t="shared" si="11"/>
        <v>1</v>
      </c>
    </row>
    <row r="26" spans="1:13" x14ac:dyDescent="0.25">
      <c r="A26" s="11" t="s">
        <v>50</v>
      </c>
      <c r="B26" s="14" t="s">
        <v>19</v>
      </c>
      <c r="C26" s="24">
        <v>132464546.51000001</v>
      </c>
      <c r="D26" s="37">
        <v>153087894.61000001</v>
      </c>
      <c r="E26" s="35">
        <v>143931406.58000001</v>
      </c>
      <c r="F26" s="32">
        <f t="shared" si="12"/>
        <v>1.0865655027863199</v>
      </c>
      <c r="G26" s="20">
        <f t="shared" si="1"/>
        <v>0.94018803346060331</v>
      </c>
      <c r="H26" s="55">
        <v>117725571.7</v>
      </c>
      <c r="I26" s="40">
        <f t="shared" si="9"/>
        <v>0.88873268207740908</v>
      </c>
      <c r="J26" s="32">
        <f t="shared" si="10"/>
        <v>0.76900640641712714</v>
      </c>
      <c r="K26" s="55">
        <v>110551782.51000001</v>
      </c>
      <c r="L26" s="44">
        <f t="shared" si="13"/>
        <v>0.83457638607968387</v>
      </c>
      <c r="M26" s="12">
        <f t="shared" si="11"/>
        <v>0.72214581558938318</v>
      </c>
    </row>
    <row r="27" spans="1:13" outlineLevel="1" x14ac:dyDescent="0.25">
      <c r="A27" s="9" t="s">
        <v>51</v>
      </c>
      <c r="B27" s="15" t="s">
        <v>20</v>
      </c>
      <c r="C27" s="25">
        <v>28692598.550000001</v>
      </c>
      <c r="D27" s="38">
        <v>38622902.689999998</v>
      </c>
      <c r="E27" s="36">
        <v>32547543.690000001</v>
      </c>
      <c r="F27" s="32">
        <f t="shared" si="12"/>
        <v>1.1343532943968926</v>
      </c>
      <c r="G27" s="20">
        <f t="shared" si="1"/>
        <v>0.84270061085872272</v>
      </c>
      <c r="H27" s="56">
        <v>27636991</v>
      </c>
      <c r="I27" s="40">
        <f t="shared" si="9"/>
        <v>0.96320976128528446</v>
      </c>
      <c r="J27" s="32">
        <f t="shared" si="10"/>
        <v>0.71555965696891022</v>
      </c>
      <c r="K27" s="56">
        <v>27376591</v>
      </c>
      <c r="L27" s="44">
        <f t="shared" si="13"/>
        <v>0.95413425006777575</v>
      </c>
      <c r="M27" s="12">
        <f t="shared" si="11"/>
        <v>0.70881754330412294</v>
      </c>
    </row>
    <row r="28" spans="1:13" outlineLevel="1" x14ac:dyDescent="0.25">
      <c r="A28" s="9" t="s">
        <v>52</v>
      </c>
      <c r="B28" s="15" t="s">
        <v>21</v>
      </c>
      <c r="C28" s="25">
        <v>80590224.930000007</v>
      </c>
      <c r="D28" s="38">
        <v>89721357.730000004</v>
      </c>
      <c r="E28" s="36">
        <v>86084161.489999995</v>
      </c>
      <c r="F28" s="32">
        <f t="shared" si="12"/>
        <v>1.0681712523419804</v>
      </c>
      <c r="G28" s="20">
        <f t="shared" ref="G28:G37" si="14">E28/D28</f>
        <v>0.95946119929498297</v>
      </c>
      <c r="H28" s="56">
        <v>69909824.260000005</v>
      </c>
      <c r="I28" s="40">
        <f t="shared" si="9"/>
        <v>0.86747275269082691</v>
      </c>
      <c r="J28" s="32">
        <f t="shared" si="10"/>
        <v>0.77918821146667017</v>
      </c>
      <c r="K28" s="56">
        <v>62982545.509999998</v>
      </c>
      <c r="L28" s="44">
        <f t="shared" si="13"/>
        <v>0.78151594147684922</v>
      </c>
      <c r="M28" s="12">
        <f t="shared" si="11"/>
        <v>0.70197940717230822</v>
      </c>
    </row>
    <row r="29" spans="1:13" outlineLevel="1" x14ac:dyDescent="0.25">
      <c r="A29" s="9" t="s">
        <v>53</v>
      </c>
      <c r="B29" s="15" t="s">
        <v>22</v>
      </c>
      <c r="C29" s="25">
        <v>12400928.73</v>
      </c>
      <c r="D29" s="38">
        <v>14137066.07</v>
      </c>
      <c r="E29" s="36">
        <v>14121595</v>
      </c>
      <c r="F29" s="32">
        <f t="shared" si="12"/>
        <v>1.1387530166057167</v>
      </c>
      <c r="G29" s="20">
        <f t="shared" si="14"/>
        <v>0.99890563785134801</v>
      </c>
      <c r="H29" s="56">
        <v>10052932</v>
      </c>
      <c r="I29" s="40">
        <f t="shared" si="9"/>
        <v>0.81065960613741872</v>
      </c>
      <c r="J29" s="32">
        <f t="shared" si="10"/>
        <v>0.71110454957363012</v>
      </c>
      <c r="K29" s="56">
        <v>10052932</v>
      </c>
      <c r="L29" s="44">
        <f t="shared" si="13"/>
        <v>0.81065960613741872</v>
      </c>
      <c r="M29" s="12">
        <f t="shared" si="11"/>
        <v>0.71110454957363012</v>
      </c>
    </row>
    <row r="30" spans="1:13" ht="25.5" outlineLevel="1" x14ac:dyDescent="0.25">
      <c r="A30" s="9" t="s">
        <v>54</v>
      </c>
      <c r="B30" s="15" t="s">
        <v>23</v>
      </c>
      <c r="C30" s="26">
        <v>6800</v>
      </c>
      <c r="D30" s="39">
        <v>35000</v>
      </c>
      <c r="E30" s="36">
        <v>35000</v>
      </c>
      <c r="F30" s="32">
        <f t="shared" si="12"/>
        <v>5.1470588235294121</v>
      </c>
      <c r="G30" s="20">
        <f t="shared" si="14"/>
        <v>1</v>
      </c>
      <c r="H30" s="56">
        <v>35000</v>
      </c>
      <c r="I30" s="40">
        <f t="shared" si="9"/>
        <v>5.1470588235294121</v>
      </c>
      <c r="J30" s="32">
        <f t="shared" si="10"/>
        <v>1</v>
      </c>
      <c r="K30" s="60">
        <v>35000</v>
      </c>
      <c r="L30" s="44">
        <f t="shared" si="13"/>
        <v>5.1470588235294121</v>
      </c>
      <c r="M30" s="12">
        <f t="shared" si="11"/>
        <v>1</v>
      </c>
    </row>
    <row r="31" spans="1:13" outlineLevel="1" x14ac:dyDescent="0.25">
      <c r="A31" s="9" t="s">
        <v>55</v>
      </c>
      <c r="B31" s="15" t="s">
        <v>24</v>
      </c>
      <c r="C31" s="25">
        <v>909239</v>
      </c>
      <c r="D31" s="38">
        <v>1129798</v>
      </c>
      <c r="E31" s="36">
        <v>1001005</v>
      </c>
      <c r="F31" s="32">
        <f t="shared" si="12"/>
        <v>1.1009261591286779</v>
      </c>
      <c r="G31" s="20">
        <f t="shared" si="14"/>
        <v>0.88600351567271318</v>
      </c>
      <c r="H31" s="56">
        <v>1001005</v>
      </c>
      <c r="I31" s="40">
        <f t="shared" si="9"/>
        <v>1.1009261591286779</v>
      </c>
      <c r="J31" s="32">
        <f t="shared" si="10"/>
        <v>0.88600351567271318</v>
      </c>
      <c r="K31" s="56">
        <v>1001005</v>
      </c>
      <c r="L31" s="44">
        <f t="shared" si="13"/>
        <v>1.1009261591286779</v>
      </c>
      <c r="M31" s="12">
        <f t="shared" si="11"/>
        <v>0.88600351567271318</v>
      </c>
    </row>
    <row r="32" spans="1:13" outlineLevel="1" x14ac:dyDescent="0.25">
      <c r="A32" s="9" t="s">
        <v>56</v>
      </c>
      <c r="B32" s="15" t="s">
        <v>25</v>
      </c>
      <c r="C32" s="25">
        <v>9864755.3000000007</v>
      </c>
      <c r="D32" s="38">
        <v>9441770.1199999992</v>
      </c>
      <c r="E32" s="36">
        <v>10142101.4</v>
      </c>
      <c r="F32" s="32">
        <f t="shared" si="12"/>
        <v>1.0281148484240659</v>
      </c>
      <c r="G32" s="20">
        <f t="shared" si="14"/>
        <v>1.0741737270765073</v>
      </c>
      <c r="H32" s="56">
        <v>9089819.4399999995</v>
      </c>
      <c r="I32" s="40">
        <f t="shared" si="9"/>
        <v>0.92144398553910389</v>
      </c>
      <c r="J32" s="32">
        <f t="shared" si="10"/>
        <v>0.9627240786921426</v>
      </c>
      <c r="K32" s="56">
        <v>9103709</v>
      </c>
      <c r="L32" s="44">
        <f t="shared" si="13"/>
        <v>0.92285198397166524</v>
      </c>
      <c r="M32" s="12">
        <f t="shared" si="11"/>
        <v>0.96419515454163596</v>
      </c>
    </row>
    <row r="33" spans="1:13" x14ac:dyDescent="0.25">
      <c r="A33" s="11" t="s">
        <v>57</v>
      </c>
      <c r="B33" s="14" t="s">
        <v>26</v>
      </c>
      <c r="C33" s="24">
        <v>3934485.24</v>
      </c>
      <c r="D33" s="30">
        <v>4325026</v>
      </c>
      <c r="E33" s="35">
        <v>4611357</v>
      </c>
      <c r="F33" s="32">
        <f t="shared" si="12"/>
        <v>1.1720356587231726</v>
      </c>
      <c r="G33" s="20">
        <f t="shared" si="14"/>
        <v>1.0662033014368006</v>
      </c>
      <c r="H33" s="55">
        <v>3780326</v>
      </c>
      <c r="I33" s="40">
        <f t="shared" si="9"/>
        <v>0.9608184474978485</v>
      </c>
      <c r="J33" s="32">
        <f t="shared" si="10"/>
        <v>0.87405856057281506</v>
      </c>
      <c r="K33" s="55">
        <v>3779352</v>
      </c>
      <c r="L33" s="44">
        <f t="shared" si="13"/>
        <v>0.96057089287746311</v>
      </c>
      <c r="M33" s="12">
        <f t="shared" si="11"/>
        <v>0.87383335961448561</v>
      </c>
    </row>
    <row r="34" spans="1:13" outlineLevel="1" x14ac:dyDescent="0.25">
      <c r="A34" s="9" t="s">
        <v>58</v>
      </c>
      <c r="B34" s="15" t="s">
        <v>27</v>
      </c>
      <c r="C34" s="25">
        <v>1658435</v>
      </c>
      <c r="D34" s="31">
        <v>1773412</v>
      </c>
      <c r="E34" s="36">
        <v>1927005</v>
      </c>
      <c r="F34" s="32">
        <f t="shared" si="12"/>
        <v>1.1619418307018363</v>
      </c>
      <c r="G34" s="20">
        <f t="shared" si="14"/>
        <v>1.0866087519425831</v>
      </c>
      <c r="H34" s="56">
        <v>1095974</v>
      </c>
      <c r="I34" s="40">
        <f t="shared" si="9"/>
        <v>0.66084832990138298</v>
      </c>
      <c r="J34" s="32">
        <f t="shared" si="10"/>
        <v>0.61800303595554784</v>
      </c>
      <c r="K34" s="56">
        <v>1095000</v>
      </c>
      <c r="L34" s="44">
        <f t="shared" si="13"/>
        <v>0.66026102922333407</v>
      </c>
      <c r="M34" s="12">
        <f t="shared" si="11"/>
        <v>0.6174538121993085</v>
      </c>
    </row>
    <row r="35" spans="1:13" outlineLevel="1" x14ac:dyDescent="0.25">
      <c r="A35" s="9" t="s">
        <v>59</v>
      </c>
      <c r="B35" s="15" t="s">
        <v>28</v>
      </c>
      <c r="C35" s="25">
        <v>2276050.2400000002</v>
      </c>
      <c r="D35" s="31">
        <v>2551614</v>
      </c>
      <c r="E35" s="36">
        <v>2684352</v>
      </c>
      <c r="F35" s="32">
        <f t="shared" si="12"/>
        <v>1.1793904865650064</v>
      </c>
      <c r="G35" s="20">
        <f t="shared" si="14"/>
        <v>1.0520211912930404</v>
      </c>
      <c r="H35" s="56">
        <v>2684352</v>
      </c>
      <c r="I35" s="40">
        <f t="shared" si="9"/>
        <v>1.1793904865650064</v>
      </c>
      <c r="J35" s="32">
        <f t="shared" si="10"/>
        <v>1.0520211912930404</v>
      </c>
      <c r="K35" s="56">
        <v>2684352</v>
      </c>
      <c r="L35" s="44">
        <f t="shared" si="13"/>
        <v>1.1793904865650064</v>
      </c>
      <c r="M35" s="12">
        <f t="shared" si="11"/>
        <v>1.0520211912930404</v>
      </c>
    </row>
    <row r="36" spans="1:13" x14ac:dyDescent="0.25">
      <c r="A36" s="11" t="s">
        <v>60</v>
      </c>
      <c r="B36" s="14" t="s">
        <v>29</v>
      </c>
      <c r="C36" s="24">
        <v>4513093.4800000004</v>
      </c>
      <c r="D36" s="30">
        <v>10778837.18</v>
      </c>
      <c r="E36" s="35">
        <v>5532207.8499999996</v>
      </c>
      <c r="F36" s="32">
        <f t="shared" si="12"/>
        <v>1.225812820965543</v>
      </c>
      <c r="G36" s="20">
        <f t="shared" si="14"/>
        <v>0.51324718590841534</v>
      </c>
      <c r="H36" s="55">
        <v>4758530.37</v>
      </c>
      <c r="I36" s="40">
        <f t="shared" si="9"/>
        <v>1.0543832940947635</v>
      </c>
      <c r="J36" s="32">
        <f t="shared" si="10"/>
        <v>0.44146973282325808</v>
      </c>
      <c r="K36" s="55">
        <v>4758530.37</v>
      </c>
      <c r="L36" s="44">
        <f t="shared" si="13"/>
        <v>1.0543832940947635</v>
      </c>
      <c r="M36" s="12">
        <f t="shared" si="11"/>
        <v>0.44146973282325808</v>
      </c>
    </row>
    <row r="37" spans="1:13" outlineLevel="1" x14ac:dyDescent="0.25">
      <c r="A37" s="9" t="s">
        <v>61</v>
      </c>
      <c r="B37" s="15" t="s">
        <v>30</v>
      </c>
      <c r="C37" s="25">
        <v>1477572.84</v>
      </c>
      <c r="D37" s="31">
        <v>1863600</v>
      </c>
      <c r="E37" s="36">
        <v>1893900</v>
      </c>
      <c r="F37" s="32">
        <f t="shared" si="12"/>
        <v>1.2817642208420668</v>
      </c>
      <c r="G37" s="20">
        <f t="shared" si="14"/>
        <v>1.0162588538312942</v>
      </c>
      <c r="H37" s="56">
        <v>1893900</v>
      </c>
      <c r="I37" s="40">
        <f t="shared" si="9"/>
        <v>1.2817642208420668</v>
      </c>
      <c r="J37" s="32">
        <f t="shared" si="10"/>
        <v>1.0162588538312942</v>
      </c>
      <c r="K37" s="56">
        <v>1893900</v>
      </c>
      <c r="L37" s="44">
        <f t="shared" si="13"/>
        <v>1.2817642208420668</v>
      </c>
      <c r="M37" s="12">
        <f t="shared" si="11"/>
        <v>1.0162588538312942</v>
      </c>
    </row>
    <row r="38" spans="1:13" outlineLevel="1" x14ac:dyDescent="0.25">
      <c r="A38" s="9" t="s">
        <v>62</v>
      </c>
      <c r="B38" s="15" t="s">
        <v>31</v>
      </c>
      <c r="C38" s="25">
        <v>0</v>
      </c>
      <c r="D38" s="31">
        <v>104000</v>
      </c>
      <c r="E38" s="36">
        <v>400000</v>
      </c>
      <c r="F38" s="32">
        <v>0</v>
      </c>
      <c r="G38" s="20">
        <v>0</v>
      </c>
      <c r="H38" s="56">
        <v>400000</v>
      </c>
      <c r="I38" s="40">
        <v>0</v>
      </c>
      <c r="J38" s="32">
        <v>0</v>
      </c>
      <c r="K38" s="56">
        <v>400000</v>
      </c>
      <c r="L38" s="44">
        <v>0</v>
      </c>
      <c r="M38" s="12">
        <v>0</v>
      </c>
    </row>
    <row r="39" spans="1:13" outlineLevel="1" x14ac:dyDescent="0.25">
      <c r="A39" s="9" t="s">
        <v>63</v>
      </c>
      <c r="B39" s="15" t="s">
        <v>32</v>
      </c>
      <c r="C39" s="25">
        <v>2685520.64</v>
      </c>
      <c r="D39" s="31">
        <v>8521237.1799999997</v>
      </c>
      <c r="E39" s="36">
        <v>2918307.85</v>
      </c>
      <c r="F39" s="32">
        <f>E39/C39</f>
        <v>1.086682338810846</v>
      </c>
      <c r="G39" s="20">
        <f t="shared" ref="G39:G43" si="15">E39/D39</f>
        <v>0.34247466516358605</v>
      </c>
      <c r="H39" s="56">
        <v>2144630.37</v>
      </c>
      <c r="I39" s="40">
        <f t="shared" si="9"/>
        <v>0.79859016462446553</v>
      </c>
      <c r="J39" s="32">
        <f t="shared" ref="J39:J42" si="16">H39/D39</f>
        <v>0.25168063330447049</v>
      </c>
      <c r="K39" s="56">
        <v>2144630.37</v>
      </c>
      <c r="L39" s="44">
        <f t="shared" ref="L39:L43" si="17">K39/C39</f>
        <v>0.79859016462446553</v>
      </c>
      <c r="M39" s="12">
        <f t="shared" ref="M39:M43" si="18">K39/D39</f>
        <v>0.25168063330447049</v>
      </c>
    </row>
    <row r="40" spans="1:13" outlineLevel="1" x14ac:dyDescent="0.25">
      <c r="A40" s="9" t="s">
        <v>64</v>
      </c>
      <c r="B40" s="15" t="s">
        <v>33</v>
      </c>
      <c r="C40" s="25">
        <v>350000</v>
      </c>
      <c r="D40" s="31">
        <v>290000</v>
      </c>
      <c r="E40" s="36">
        <v>320000</v>
      </c>
      <c r="F40" s="32">
        <f>E40/C40</f>
        <v>0.91428571428571426</v>
      </c>
      <c r="G40" s="20">
        <f t="shared" si="15"/>
        <v>1.103448275862069</v>
      </c>
      <c r="H40" s="56">
        <v>320000</v>
      </c>
      <c r="I40" s="40">
        <f t="shared" si="9"/>
        <v>0.91428571428571426</v>
      </c>
      <c r="J40" s="32">
        <f t="shared" si="16"/>
        <v>1.103448275862069</v>
      </c>
      <c r="K40" s="56">
        <v>320000</v>
      </c>
      <c r="L40" s="44">
        <f t="shared" si="17"/>
        <v>0.91428571428571426</v>
      </c>
      <c r="M40" s="12">
        <f t="shared" si="18"/>
        <v>1.103448275862069</v>
      </c>
    </row>
    <row r="41" spans="1:13" x14ac:dyDescent="0.25">
      <c r="A41" s="11" t="s">
        <v>65</v>
      </c>
      <c r="B41" s="14" t="s">
        <v>34</v>
      </c>
      <c r="C41" s="24">
        <v>150000</v>
      </c>
      <c r="D41" s="30">
        <v>1113930.33</v>
      </c>
      <c r="E41" s="35">
        <v>200000</v>
      </c>
      <c r="F41" s="32">
        <f>E41/C41</f>
        <v>1.3333333333333333</v>
      </c>
      <c r="G41" s="20">
        <f t="shared" si="15"/>
        <v>0.17954444242486869</v>
      </c>
      <c r="H41" s="55">
        <v>200000</v>
      </c>
      <c r="I41" s="40">
        <f t="shared" si="9"/>
        <v>1.3333333333333333</v>
      </c>
      <c r="J41" s="32">
        <f t="shared" si="16"/>
        <v>0.17954444242486869</v>
      </c>
      <c r="K41" s="55">
        <v>200000</v>
      </c>
      <c r="L41" s="44">
        <f t="shared" si="17"/>
        <v>1.3333333333333333</v>
      </c>
      <c r="M41" s="12">
        <f t="shared" si="18"/>
        <v>0.17954444242486869</v>
      </c>
    </row>
    <row r="42" spans="1:13" outlineLevel="1" x14ac:dyDescent="0.25">
      <c r="A42" s="9" t="s">
        <v>66</v>
      </c>
      <c r="B42" s="15" t="s">
        <v>35</v>
      </c>
      <c r="C42" s="25">
        <v>150000</v>
      </c>
      <c r="D42" s="31">
        <v>1113930.33</v>
      </c>
      <c r="E42" s="36">
        <v>200000</v>
      </c>
      <c r="F42" s="32">
        <f>E42/C42</f>
        <v>1.3333333333333333</v>
      </c>
      <c r="G42" s="20">
        <f t="shared" si="15"/>
        <v>0.17954444242486869</v>
      </c>
      <c r="H42" s="56">
        <v>200000</v>
      </c>
      <c r="I42" s="40">
        <f t="shared" si="9"/>
        <v>1.3333333333333333</v>
      </c>
      <c r="J42" s="32">
        <f t="shared" si="16"/>
        <v>0.17954444242486869</v>
      </c>
      <c r="K42" s="56">
        <v>200000</v>
      </c>
      <c r="L42" s="44">
        <f t="shared" si="17"/>
        <v>1.3333333333333333</v>
      </c>
      <c r="M42" s="12">
        <f t="shared" si="18"/>
        <v>0.17954444242486869</v>
      </c>
    </row>
    <row r="43" spans="1:13" ht="12.75" customHeight="1" x14ac:dyDescent="0.25">
      <c r="A43" s="49" t="s">
        <v>83</v>
      </c>
      <c r="B43" s="49"/>
      <c r="C43" s="27">
        <f>C6+C14+C16+C22+C26+C33+C36+C41</f>
        <v>265272785.01000002</v>
      </c>
      <c r="D43" s="27">
        <f>SUM(D6+D14+D16+D22+D26+D33+D36+D41)</f>
        <v>251100946.71000004</v>
      </c>
      <c r="E43" s="42">
        <f>SUM(E6+E14+E16+E22+E26+E33+E36+E41)</f>
        <v>228877723.69</v>
      </c>
      <c r="F43" s="19">
        <f>E43/C43</f>
        <v>0.86280137512550326</v>
      </c>
      <c r="G43" s="20">
        <f t="shared" si="15"/>
        <v>0.91149685689689597</v>
      </c>
      <c r="H43" s="27">
        <f>SUM(H6+H14+H16+H22+H26+H33+H36+H41)</f>
        <v>196813593.46000001</v>
      </c>
      <c r="I43" s="40">
        <f t="shared" si="9"/>
        <v>0.74192908048438022</v>
      </c>
      <c r="J43" s="44">
        <f>H43/D43</f>
        <v>0.78380267393934899</v>
      </c>
      <c r="K43" s="42">
        <f>SUM(K6+K14+K16+K22+K26+K33+K36+K41)</f>
        <v>188773028.81999999</v>
      </c>
      <c r="L43" s="12">
        <f t="shared" si="17"/>
        <v>0.71161852812335724</v>
      </c>
      <c r="M43" s="12">
        <f t="shared" si="18"/>
        <v>0.75178143011151832</v>
      </c>
    </row>
    <row r="44" spans="1:13" x14ac:dyDescent="0.25">
      <c r="A44" s="50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3"/>
      <c r="M44" s="3"/>
    </row>
    <row r="45" spans="1:13" x14ac:dyDescent="0.25">
      <c r="F45" s="18"/>
      <c r="G45" s="18"/>
      <c r="I45" s="18"/>
      <c r="J45" s="18"/>
      <c r="L45" s="18"/>
      <c r="M45" s="18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user</cp:lastModifiedBy>
  <cp:lastPrinted>2021-11-09T13:09:08Z</cp:lastPrinted>
  <dcterms:created xsi:type="dcterms:W3CDTF">2018-10-31T12:49:20Z</dcterms:created>
  <dcterms:modified xsi:type="dcterms:W3CDTF">2022-11-10T13:23:29Z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