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I18" i="1"/>
  <c r="T23"/>
  <c r="T18" s="1"/>
  <c r="P23"/>
  <c r="P18" s="1"/>
  <c r="L25" l="1"/>
  <c r="L20"/>
  <c r="H23" l="1"/>
  <c r="G23" s="1"/>
  <c r="L23"/>
  <c r="L21"/>
  <c r="G20"/>
  <c r="M19"/>
  <c r="H21"/>
  <c r="K19"/>
  <c r="J19"/>
  <c r="J18" s="1"/>
  <c r="L19" l="1"/>
  <c r="M18"/>
  <c r="L18" s="1"/>
  <c r="H18"/>
  <c r="H19"/>
  <c r="G19" s="1"/>
  <c r="G21"/>
  <c r="G18" l="1"/>
</calcChain>
</file>

<file path=xl/sharedStrings.xml><?xml version="1.0" encoding="utf-8"?>
<sst xmlns="http://schemas.openxmlformats.org/spreadsheetml/2006/main" count="40" uniqueCount="40">
  <si>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</si>
  <si>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</si>
  <si>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</si>
  <si>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</si>
  <si>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</si>
  <si>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</si>
  <si>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</si>
  <si>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</si>
  <si>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</si>
  <si>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</si>
  <si>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</si>
  <si>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</si>
  <si>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</si>
  <si>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</si>
  <si>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</si>
  <si>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</si>
  <si>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</si>
  <si>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</si>
  <si>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</si>
  <si>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</si>
  <si>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</si>
  <si>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</si>
  <si>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</si>
  <si>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</si>
  <si>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</si>
  <si>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</si>
  <si>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</si>
  <si>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</si>
  <si>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периода, в том числе</t>
  </si>
  <si>
    <t>средств бюджета Палехского муниципального района</t>
  </si>
  <si>
    <t>средств других бюджетов</t>
  </si>
  <si>
    <t>на 01.04.2017г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</si>
  <si>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</si>
  <si>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</si>
  <si>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</si>
  <si>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>" 31" марта 2017г</t>
  </si>
  <si>
    <t>Кассовый план исполнения бюджета Палехского муниципального района</t>
  </si>
  <si>
    <t>1..2. Возврат остатков субсидий и субвенций и иных межбюджетных трансфертов, имеющих целевое назначение, прошлых лет</t>
  </si>
  <si>
    <t>1.3. Безвозмездные поступления</t>
  </si>
  <si>
    <t>1.4.Неклассифицированные поступления подлежащие возврату плательщика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</si>
</sst>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Arial Cyr"/>
    </font>
    <font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2" fontId="1" fillId="0" borderId="2" xfId="8" applyNumberFormat="1" applyProtection="1">
      <alignment horizontal="right" shrinkToFit="1"/>
    </xf>
    <xf numFmtId="0" fontId="1" fillId="0" borderId="2" xfId="7" applyProtection="1">
      <alignment horizontal="left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1" xfId="2" applyProtection="1">
      <protection locked="0"/>
    </xf>
    <xf numFmtId="0" fontId="5" fillId="0" borderId="1" xfId="3" applyNumberFormat="1" applyFont="1" applyProtection="1">
      <alignment horizontal="center"/>
    </xf>
    <xf numFmtId="0" fontId="5" fillId="0" borderId="1" xfId="3" applyFont="1" applyProtection="1">
      <alignment horizontal="center"/>
      <protection locked="0"/>
    </xf>
    <xf numFmtId="0" fontId="6" fillId="0" borderId="1" xfId="4" applyNumberFormat="1" applyFont="1" applyProtection="1">
      <alignment horizontal="center"/>
    </xf>
    <xf numFmtId="0" fontId="6" fillId="0" borderId="1" xfId="4" applyFont="1" applyProtection="1">
      <alignment horizontal="center"/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showGridLines="0" tabSelected="1" topLeftCell="A7" workbookViewId="0">
      <selection activeCell="I17" sqref="I17"/>
    </sheetView>
  </sheetViews>
  <sheetFormatPr defaultRowHeight="15"/>
  <cols>
    <col min="1" max="2" width="9.140625" style="1" customWidth="1"/>
    <col min="3" max="3" width="4.140625" style="1" customWidth="1"/>
    <col min="4" max="6" width="9.140625" style="1" hidden="1" customWidth="1"/>
    <col min="7" max="7" width="13.5703125" style="1" customWidth="1"/>
    <col min="8" max="8" width="12.7109375" style="1" customWidth="1"/>
    <col min="9" max="9" width="10.5703125" style="1" customWidth="1"/>
    <col min="10" max="10" width="12.5703125" style="1" customWidth="1"/>
    <col min="11" max="11" width="11.5703125" style="1" customWidth="1"/>
    <col min="12" max="12" width="13.7109375" style="1" customWidth="1"/>
    <col min="13" max="13" width="11.85546875" style="1" customWidth="1"/>
    <col min="14" max="14" width="12.28515625" style="1" customWidth="1"/>
    <col min="15" max="15" width="13.7109375" style="1" customWidth="1"/>
    <col min="16" max="16" width="10.7109375" style="1" customWidth="1"/>
    <col min="17" max="17" width="10.85546875" style="1" customWidth="1"/>
    <col min="18" max="18" width="13.7109375" style="1" customWidth="1"/>
    <col min="19" max="19" width="14" style="1" customWidth="1"/>
    <col min="20" max="20" width="13.140625" style="1" customWidth="1"/>
    <col min="21" max="21" width="13.7109375" style="1" customWidth="1"/>
    <col min="22" max="22" width="13.85546875" style="1" customWidth="1"/>
    <col min="23" max="23" width="13.7109375" style="1" customWidth="1"/>
    <col min="24" max="16384" width="9.140625" style="1"/>
  </cols>
  <sheetData>
    <row r="2" spans="1:23" ht="18.75">
      <c r="R2" s="28" t="s">
        <v>32</v>
      </c>
      <c r="S2" s="28"/>
      <c r="T2" s="28"/>
      <c r="U2" s="28"/>
      <c r="V2" s="28"/>
      <c r="W2" s="28"/>
    </row>
    <row r="3" spans="1:23" ht="18.75">
      <c r="R3" s="28" t="s">
        <v>33</v>
      </c>
      <c r="S3" s="28"/>
      <c r="T3" s="28"/>
      <c r="U3" s="28"/>
      <c r="V3" s="28"/>
      <c r="W3" s="28"/>
    </row>
    <row r="4" spans="1:23" ht="18.75">
      <c r="R4" s="28" t="s">
        <v>34</v>
      </c>
      <c r="S4" s="28"/>
      <c r="T4" s="28"/>
      <c r="U4" s="28"/>
      <c r="V4" s="28"/>
      <c r="W4" s="28"/>
    </row>
    <row r="5" spans="1:23" ht="18.75">
      <c r="R5" s="29"/>
      <c r="S5" s="29"/>
      <c r="T5" s="29"/>
      <c r="U5" s="29"/>
      <c r="V5" s="29"/>
      <c r="W5" s="29"/>
    </row>
    <row r="6" spans="1:23" ht="18.75">
      <c r="R6" s="28"/>
      <c r="S6" s="28"/>
      <c r="T6" s="28"/>
      <c r="U6" s="28"/>
      <c r="V6" s="28"/>
      <c r="W6" s="28"/>
    </row>
    <row r="7" spans="1:23" ht="18.75">
      <c r="R7" s="28" t="s">
        <v>35</v>
      </c>
      <c r="S7" s="28"/>
      <c r="T7" s="28"/>
      <c r="U7" s="28"/>
      <c r="V7" s="28"/>
      <c r="W7" s="28"/>
    </row>
    <row r="8" spans="1:23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2" customHeight="1">
      <c r="A9" s="8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 customHeight="1">
      <c r="A10" s="2"/>
      <c r="B10" s="2"/>
      <c r="C10" s="2"/>
      <c r="D10" s="2"/>
      <c r="E10" s="2"/>
      <c r="F10" s="2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7.75" customHeight="1">
      <c r="A11" s="12" t="s">
        <v>36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33" customHeight="1">
      <c r="A12" s="14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2.75" customHeight="1">
      <c r="A13" s="2"/>
      <c r="B13" s="2"/>
      <c r="C13" s="2"/>
      <c r="D13" s="2"/>
      <c r="E13" s="2"/>
      <c r="F13" s="2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5" customHeight="1">
      <c r="A14" s="16" t="s">
        <v>1</v>
      </c>
      <c r="B14" s="17"/>
      <c r="C14" s="17"/>
      <c r="D14" s="17"/>
      <c r="E14" s="17"/>
      <c r="F14" s="17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98.25" customHeight="1">
      <c r="A15" s="22" t="s">
        <v>28</v>
      </c>
      <c r="B15" s="23"/>
      <c r="C15" s="23"/>
      <c r="D15" s="23"/>
      <c r="E15" s="23"/>
      <c r="F15" s="24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2464411.89</v>
      </c>
      <c r="O15" s="3">
        <v>2453612.91</v>
      </c>
      <c r="P15" s="3">
        <v>1761634.68</v>
      </c>
      <c r="Q15" s="3">
        <v>1761634.68</v>
      </c>
      <c r="R15" s="3">
        <v>1132084.7</v>
      </c>
      <c r="S15" s="3">
        <v>738783.72</v>
      </c>
      <c r="T15" s="3">
        <v>538456.49</v>
      </c>
      <c r="U15" s="3">
        <v>538456.49</v>
      </c>
      <c r="V15" s="3">
        <v>483907.51</v>
      </c>
      <c r="W15" s="3">
        <v>680909.53</v>
      </c>
    </row>
    <row r="16" spans="1:23" ht="43.5" customHeight="1">
      <c r="A16" s="22" t="s">
        <v>29</v>
      </c>
      <c r="B16" s="23"/>
      <c r="C16" s="23"/>
      <c r="D16" s="23"/>
      <c r="E16" s="23"/>
      <c r="F16" s="24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2464411.89</v>
      </c>
      <c r="O16" s="3">
        <v>2453612.91</v>
      </c>
      <c r="P16" s="3">
        <v>1761634.68</v>
      </c>
      <c r="Q16" s="3">
        <v>1761634.68</v>
      </c>
      <c r="R16" s="3">
        <v>1132084.7</v>
      </c>
      <c r="S16" s="3">
        <v>738783.72</v>
      </c>
      <c r="T16" s="3">
        <v>538456.49</v>
      </c>
      <c r="U16" s="3">
        <v>538456.49</v>
      </c>
      <c r="V16" s="3">
        <v>483907.51</v>
      </c>
      <c r="W16" s="3">
        <v>680909.53</v>
      </c>
    </row>
    <row r="17" spans="1:23" ht="58.5" customHeight="1">
      <c r="A17" s="22" t="s">
        <v>30</v>
      </c>
      <c r="B17" s="23"/>
      <c r="C17" s="23"/>
      <c r="D17" s="23"/>
      <c r="E17" s="23"/>
      <c r="F17" s="24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49.5" customHeight="1">
      <c r="A18" s="18" t="s">
        <v>19</v>
      </c>
      <c r="B18" s="19"/>
      <c r="C18" s="19"/>
      <c r="D18" s="19"/>
      <c r="E18" s="19"/>
      <c r="F18" s="19"/>
      <c r="G18" s="4">
        <f>SUM(H18,L18,P18,T18)</f>
        <v>157541382.47800002</v>
      </c>
      <c r="H18" s="4">
        <f>SUM(I18:K18)</f>
        <v>37559433.718000002</v>
      </c>
      <c r="I18" s="4">
        <f>SUM(I19,I22,I23)</f>
        <v>11416700.819999998</v>
      </c>
      <c r="J18" s="6">
        <f>SUM(J19,J23)</f>
        <v>12423626.728</v>
      </c>
      <c r="K18" s="4">
        <v>13719106.17</v>
      </c>
      <c r="L18" s="4">
        <f>SUM(M18:O18)</f>
        <v>46722878.760000005</v>
      </c>
      <c r="M18" s="4">
        <f>SUM(M19,M23)</f>
        <v>13789328.390000001</v>
      </c>
      <c r="N18" s="4">
        <v>16062104.310000001</v>
      </c>
      <c r="O18" s="4">
        <v>16871446.059999999</v>
      </c>
      <c r="P18" s="4">
        <f>SUM(P19,P23)</f>
        <v>33783910.780000001</v>
      </c>
      <c r="Q18" s="4">
        <v>9100489.3100000005</v>
      </c>
      <c r="R18" s="4">
        <v>8669333.3100000005</v>
      </c>
      <c r="S18" s="4">
        <v>12866365.060000001</v>
      </c>
      <c r="T18" s="4">
        <f>SUM(T19,T23)</f>
        <v>39475159.219999999</v>
      </c>
      <c r="U18" s="4">
        <v>13211507.51</v>
      </c>
      <c r="V18" s="4">
        <v>13403154.310000001</v>
      </c>
      <c r="W18" s="4">
        <v>11286635.85</v>
      </c>
    </row>
    <row r="19" spans="1:23" ht="42.75" customHeight="1">
      <c r="A19" s="18" t="s">
        <v>20</v>
      </c>
      <c r="B19" s="19"/>
      <c r="C19" s="19"/>
      <c r="D19" s="19"/>
      <c r="E19" s="19"/>
      <c r="F19" s="19"/>
      <c r="G19" s="4">
        <f>SUM(H19,L19,P19,T19)</f>
        <v>45046469.508000001</v>
      </c>
      <c r="H19" s="4">
        <f>SUM(I19:K19)</f>
        <v>10105090.058</v>
      </c>
      <c r="I19" s="4">
        <v>2550985.59</v>
      </c>
      <c r="J19" s="4">
        <f>J20+J21</f>
        <v>3097271.4879999999</v>
      </c>
      <c r="K19" s="4">
        <f>K20+K21</f>
        <v>4456832.9800000004</v>
      </c>
      <c r="L19" s="4">
        <f>SUM(M19:O19)</f>
        <v>11507233.300000001</v>
      </c>
      <c r="M19" s="4">
        <f t="shared" ref="M19" si="0">M20+M21</f>
        <v>4619209.93</v>
      </c>
      <c r="N19" s="4">
        <v>3764163.31</v>
      </c>
      <c r="O19" s="4">
        <v>3123860.06</v>
      </c>
      <c r="P19" s="4">
        <v>10474211.68</v>
      </c>
      <c r="Q19" s="4">
        <v>3191163.31</v>
      </c>
      <c r="R19" s="4">
        <v>3409163.31</v>
      </c>
      <c r="S19" s="4">
        <v>3873885.06</v>
      </c>
      <c r="T19" s="4">
        <v>12959934.470000001</v>
      </c>
      <c r="U19" s="4">
        <v>4020163.31</v>
      </c>
      <c r="V19" s="4">
        <v>4386488.3099999996</v>
      </c>
      <c r="W19" s="4">
        <v>4553282.8499999996</v>
      </c>
    </row>
    <row r="20" spans="1:23" ht="15.2" customHeight="1">
      <c r="A20" s="18" t="s">
        <v>21</v>
      </c>
      <c r="B20" s="19"/>
      <c r="C20" s="19"/>
      <c r="D20" s="19"/>
      <c r="E20" s="19"/>
      <c r="F20" s="19"/>
      <c r="G20" s="4">
        <f>SUM(H20,L20,P20,T20)</f>
        <v>32783689.509999998</v>
      </c>
      <c r="H20" s="4">
        <v>6865168.3899999997</v>
      </c>
      <c r="I20" s="4">
        <v>1798627.89</v>
      </c>
      <c r="J20" s="4">
        <v>1827064.11</v>
      </c>
      <c r="K20" s="4">
        <v>3239476.39</v>
      </c>
      <c r="L20" s="4">
        <f>SUM(M20:O20)</f>
        <v>8177660.6099999994</v>
      </c>
      <c r="M20" s="4">
        <v>3392717.61</v>
      </c>
      <c r="N20" s="4">
        <v>2287471.5</v>
      </c>
      <c r="O20" s="4">
        <v>2497471.5</v>
      </c>
      <c r="P20" s="4">
        <v>8374414.5</v>
      </c>
      <c r="Q20" s="4">
        <v>2898471.5</v>
      </c>
      <c r="R20" s="4">
        <v>2867471.5</v>
      </c>
      <c r="S20" s="4">
        <v>2608471.5</v>
      </c>
      <c r="T20" s="4">
        <v>9366446.0099999998</v>
      </c>
      <c r="U20" s="4">
        <v>2769471.5</v>
      </c>
      <c r="V20" s="4">
        <v>3161071.5</v>
      </c>
      <c r="W20" s="4">
        <v>3435903.01</v>
      </c>
    </row>
    <row r="21" spans="1:23" ht="15.2" customHeight="1">
      <c r="A21" s="18" t="s">
        <v>22</v>
      </c>
      <c r="B21" s="19"/>
      <c r="C21" s="19"/>
      <c r="D21" s="19"/>
      <c r="E21" s="19"/>
      <c r="F21" s="19"/>
      <c r="G21" s="4">
        <f>SUM(H21,L21,P21,T21)</f>
        <v>12262779.998</v>
      </c>
      <c r="H21" s="4">
        <f>SUM(I21:K21)</f>
        <v>3239921.6680000001</v>
      </c>
      <c r="I21" s="4">
        <v>752357.7</v>
      </c>
      <c r="J21" s="4">
        <v>1270207.378</v>
      </c>
      <c r="K21" s="4">
        <v>1217356.5900000001</v>
      </c>
      <c r="L21" s="4">
        <f>SUM(M21:O21)</f>
        <v>3329572.69</v>
      </c>
      <c r="M21" s="4">
        <v>1226492.32</v>
      </c>
      <c r="N21" s="4">
        <v>1476691.81</v>
      </c>
      <c r="O21" s="4">
        <v>626388.56000000006</v>
      </c>
      <c r="P21" s="4">
        <v>2099797.1800000002</v>
      </c>
      <c r="Q21" s="4">
        <v>292691.81</v>
      </c>
      <c r="R21" s="4">
        <v>541691.81000000006</v>
      </c>
      <c r="S21" s="4">
        <v>1265413.56</v>
      </c>
      <c r="T21" s="4">
        <v>3593488.46</v>
      </c>
      <c r="U21" s="4">
        <v>1250691.81</v>
      </c>
      <c r="V21" s="4">
        <v>1225416.81</v>
      </c>
      <c r="W21" s="4">
        <v>1117379.8400000001</v>
      </c>
    </row>
    <row r="22" spans="1:23" ht="77.25" customHeight="1">
      <c r="A22" s="18" t="s">
        <v>37</v>
      </c>
      <c r="B22" s="19"/>
      <c r="C22" s="19"/>
      <c r="D22" s="19"/>
      <c r="E22" s="19"/>
      <c r="F22" s="19"/>
      <c r="G22" s="4">
        <v>-589953.69999999995</v>
      </c>
      <c r="H22" s="4">
        <v>-589953.69999999995</v>
      </c>
      <c r="I22" s="4">
        <v>-577359.89</v>
      </c>
      <c r="J22" s="4"/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</row>
    <row r="23" spans="1:23" ht="50.25" customHeight="1">
      <c r="A23" s="18" t="s">
        <v>38</v>
      </c>
      <c r="B23" s="19"/>
      <c r="C23" s="19"/>
      <c r="D23" s="19"/>
      <c r="E23" s="19"/>
      <c r="F23" s="19"/>
      <c r="G23" s="4">
        <f>H23+L23+P23+T23</f>
        <v>113072272.86</v>
      </c>
      <c r="H23" s="4">
        <f>SUM(I23:K23)</f>
        <v>28031703.549999997</v>
      </c>
      <c r="I23" s="4">
        <v>9443075.1199999992</v>
      </c>
      <c r="J23" s="4">
        <v>9326355.2400000002</v>
      </c>
      <c r="K23" s="4">
        <v>9262273.1899999995</v>
      </c>
      <c r="L23" s="4">
        <f>SUM(M23:O23)</f>
        <v>35215645.460000001</v>
      </c>
      <c r="M23" s="4">
        <v>9170118.4600000009</v>
      </c>
      <c r="N23" s="4">
        <v>12297941</v>
      </c>
      <c r="O23" s="4">
        <v>13747586</v>
      </c>
      <c r="P23" s="4">
        <f>SUM(Q23:S23)</f>
        <v>23309699.100000001</v>
      </c>
      <c r="Q23" s="4">
        <v>7483187.5499999998</v>
      </c>
      <c r="R23" s="4">
        <v>6834031.5499999998</v>
      </c>
      <c r="S23" s="4">
        <v>8992480</v>
      </c>
      <c r="T23" s="4">
        <f>SUM(U23:W23)</f>
        <v>26515224.75</v>
      </c>
      <c r="U23" s="4">
        <v>9191344.1999999993</v>
      </c>
      <c r="V23" s="4">
        <v>9016666</v>
      </c>
      <c r="W23" s="4">
        <v>8307214.5499999998</v>
      </c>
    </row>
    <row r="24" spans="1:23" ht="69.75" customHeight="1">
      <c r="A24" s="25" t="s">
        <v>39</v>
      </c>
      <c r="B24" s="26"/>
      <c r="C24" s="27"/>
      <c r="D24" s="7"/>
      <c r="E24" s="7"/>
      <c r="F24" s="7"/>
      <c r="G24" s="4">
        <v>-400</v>
      </c>
      <c r="H24" s="4">
        <v>-400</v>
      </c>
      <c r="I24" s="4"/>
      <c r="J24" s="4">
        <v>-16827.28</v>
      </c>
      <c r="K24" s="4">
        <v>16427.28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51" customHeight="1">
      <c r="A25" s="18" t="s">
        <v>23</v>
      </c>
      <c r="B25" s="19"/>
      <c r="C25" s="19"/>
      <c r="D25" s="19"/>
      <c r="E25" s="19"/>
      <c r="F25" s="19"/>
      <c r="G25" s="4">
        <v>159538208.18000001</v>
      </c>
      <c r="H25" s="4">
        <v>37718411.229999997</v>
      </c>
      <c r="I25" s="4">
        <v>10475253.91</v>
      </c>
      <c r="J25" s="4">
        <v>14328755.92</v>
      </c>
      <c r="K25" s="4">
        <v>12914401.4</v>
      </c>
      <c r="L25" s="4">
        <f>SUM(M25:O25)</f>
        <v>49032020.799999997</v>
      </c>
      <c r="M25" s="4">
        <v>13982047.789999999</v>
      </c>
      <c r="N25" s="4">
        <v>16182272.539999999</v>
      </c>
      <c r="O25" s="4">
        <v>18867700.469999999</v>
      </c>
      <c r="P25" s="4">
        <v>32663048.719999999</v>
      </c>
      <c r="Q25" s="4">
        <v>10294111.140000001</v>
      </c>
      <c r="R25" s="4">
        <v>9011718.2899999991</v>
      </c>
      <c r="S25" s="4">
        <v>13357219.289999999</v>
      </c>
      <c r="T25" s="4">
        <v>40124727.43</v>
      </c>
      <c r="U25" s="4">
        <v>13556583.49</v>
      </c>
      <c r="V25" s="4">
        <v>13496679.289999999</v>
      </c>
      <c r="W25" s="4">
        <v>13071464.65</v>
      </c>
    </row>
    <row r="26" spans="1:23" ht="34.5" customHeight="1">
      <c r="A26" s="18" t="s">
        <v>24</v>
      </c>
      <c r="B26" s="19"/>
      <c r="C26" s="19"/>
      <c r="D26" s="19"/>
      <c r="E26" s="19"/>
      <c r="F26" s="19"/>
      <c r="G26" s="4">
        <v>56459572.859999999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22131431.440000001</v>
      </c>
      <c r="M26" s="4">
        <v>5280529.4400000004</v>
      </c>
      <c r="N26" s="4">
        <v>7585180.75</v>
      </c>
      <c r="O26" s="4">
        <v>9265721.25</v>
      </c>
      <c r="P26" s="4">
        <v>6709710.8600000003</v>
      </c>
      <c r="Q26" s="4">
        <v>1720615.86</v>
      </c>
      <c r="R26" s="4">
        <v>470921</v>
      </c>
      <c r="S26" s="4">
        <v>4518174</v>
      </c>
      <c r="T26" s="4">
        <v>13752483.199999999</v>
      </c>
      <c r="U26" s="4">
        <v>4717038.2</v>
      </c>
      <c r="V26" s="4">
        <v>4542360</v>
      </c>
      <c r="W26" s="4">
        <v>4493085</v>
      </c>
    </row>
    <row r="27" spans="1:23" ht="46.5" customHeight="1">
      <c r="A27" s="18" t="s">
        <v>25</v>
      </c>
      <c r="B27" s="19"/>
      <c r="C27" s="19"/>
      <c r="D27" s="19"/>
      <c r="E27" s="19"/>
      <c r="F27" s="19"/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</row>
    <row r="28" spans="1:23" ht="27.2" customHeight="1">
      <c r="A28" s="18" t="s">
        <v>26</v>
      </c>
      <c r="B28" s="19"/>
      <c r="C28" s="19"/>
      <c r="D28" s="19"/>
      <c r="E28" s="19"/>
      <c r="F28" s="19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3" ht="15.2" customHeight="1">
      <c r="A29" s="18" t="s">
        <v>27</v>
      </c>
      <c r="B29" s="19"/>
      <c r="C29" s="19"/>
      <c r="D29" s="19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customHeight="1">
      <c r="A31" s="20"/>
      <c r="B31" s="21"/>
      <c r="C31" s="21"/>
      <c r="D31" s="21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R7:W7"/>
    <mergeCell ref="R2:W2"/>
    <mergeCell ref="R3:W3"/>
    <mergeCell ref="R4:W4"/>
    <mergeCell ref="R5:W5"/>
    <mergeCell ref="R6:W6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C24"/>
    <mergeCell ref="G13:W13"/>
    <mergeCell ref="A14:F14"/>
    <mergeCell ref="A18:F18"/>
    <mergeCell ref="A19:F19"/>
    <mergeCell ref="A20:F20"/>
    <mergeCell ref="A8:W8"/>
    <mergeCell ref="A9:W9"/>
    <mergeCell ref="G10:W10"/>
    <mergeCell ref="A11:W11"/>
    <mergeCell ref="A12:W12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8632AF2-0C8E-4FCD-829B-18C5A9A4FC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2017-09-25T08:18:55Z</cp:lastPrinted>
  <dcterms:created xsi:type="dcterms:W3CDTF">2017-07-17T08:48:45Z</dcterms:created>
  <dcterms:modified xsi:type="dcterms:W3CDTF">2017-10-19T12:28:27Z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