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10980" activeTab="0"/>
  </bookViews>
  <sheets>
    <sheet name="Лист1" sheetId="1" r:id="rId1"/>
  </sheets>
  <definedNames>
    <definedName name="_xlnm.Print_Area" localSheetId="0">'Лист1'!$A$1:$M$63</definedName>
  </definedNames>
  <calcPr fullCalcOnLoad="1"/>
</workbook>
</file>

<file path=xl/sharedStrings.xml><?xml version="1.0" encoding="utf-8"?>
<sst xmlns="http://schemas.openxmlformats.org/spreadsheetml/2006/main" count="155" uniqueCount="132">
  <si>
    <t>30194</t>
  </si>
  <si>
    <t>30195</t>
  </si>
  <si>
    <t>30199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</si>
  <si>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</si>
  <si>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</si>
  <si>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#Н/Д</t>
  </si>
  <si>
    <t>Итого</t>
  </si>
  <si>
    <t>1</t>
  </si>
  <si>
    <t>НАЛОГОВЫЕ И НЕНАЛОГОВЫЕ ДОХОДЫ</t>
  </si>
  <si>
    <t>НАЛОГИ НА ПРИБЫЛЬ, ДОХОДЫ</t>
  </si>
  <si>
    <t>29598</t>
  </si>
  <si>
    <t>29599</t>
  </si>
  <si>
    <t>29610</t>
  </si>
  <si>
    <t>29611</t>
  </si>
  <si>
    <t>29612</t>
  </si>
  <si>
    <t>29613</t>
  </si>
  <si>
    <t>НАЛОГИ НА ИМУЩЕСТВО</t>
  </si>
  <si>
    <t>29686</t>
  </si>
  <si>
    <t>29687</t>
  </si>
  <si>
    <t>29690</t>
  </si>
  <si>
    <t>29691</t>
  </si>
  <si>
    <t>Земельный налог</t>
  </si>
  <si>
    <t>29699</t>
  </si>
  <si>
    <t>29705</t>
  </si>
  <si>
    <t>29708</t>
  </si>
  <si>
    <t>29709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</si>
  <si>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</si>
  <si>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</si>
  <si>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30097</t>
  </si>
  <si>
    <t>Код классификации доходов бюджетов Российской Федерации</t>
  </si>
  <si>
    <t xml:space="preserve">Наименование  доходов </t>
  </si>
  <si>
    <t>000 1 00 00000 00 0000 000</t>
  </si>
  <si>
    <t>000 1 01 00000 00 0000 000</t>
  </si>
  <si>
    <t>000 1 14 00000 00 0000 000</t>
  </si>
  <si>
    <t>000 1 06 00000 00 0000 000</t>
  </si>
  <si>
    <t>000 1 06 06000 00 0000 110</t>
  </si>
  <si>
    <t>000 1 11 00000 00 0000 000</t>
  </si>
  <si>
    <t>000 2 00 00000 00 0000 000</t>
  </si>
  <si>
    <t>000 2 02 00000 00 0000 000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</si>
  <si>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</si>
  <si>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</si>
  <si>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000 1 13 00000 00 0000 130</t>
  </si>
  <si>
    <t>Доходы от оказания платных услуг (работ) и компенсации затрат государства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</si>
  <si>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</si>
  <si>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</si>
  <si>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</si>
  <si>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(тыс.руб.)</t>
  </si>
  <si>
    <t>Ожидаемое исполнение</t>
  </si>
  <si>
    <t xml:space="preserve">Исполнено за 9 мес. </t>
  </si>
  <si>
    <t>за 4 квартал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</si>
  <si>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</si>
  <si>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</si>
  <si>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</si>
  <si>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</si>
  <si>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Жилищно- коммунальное хозяйство</t>
  </si>
  <si>
    <t>Образование</t>
  </si>
  <si>
    <t>Культура, кинематография, средства массовой информации</t>
  </si>
  <si>
    <t>Физическая культура и спорт</t>
  </si>
  <si>
    <t>Всего</t>
  </si>
  <si>
    <t>0100</t>
  </si>
  <si>
    <t>0300</t>
  </si>
  <si>
    <t>0409</t>
  </si>
  <si>
    <t>0412</t>
  </si>
  <si>
    <t>0500</t>
  </si>
  <si>
    <t>0700</t>
  </si>
  <si>
    <t>0800</t>
  </si>
  <si>
    <t>000 1 03 00000 00 0000 000</t>
  </si>
  <si>
    <t>НАЛОГИ НА ТОВАРЫ (РАБОТЫ, УСЛУГИ), РЕАЛИЗУЕМЫЕ НА ТЕРРИТОРИИ РОССИЙСКОЙ ФЕДЕРАЦИИ</t>
  </si>
  <si>
    <t>100 1 03 0223001 0000 110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</si>
  <si>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</si>
  <si>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100 1 03 0224001 0000 110</t>
  </si>
  <si>
    <t>Доходы от уплаты акцизов на моторные масла для дизельных и (или) карбюраторных (инжекторных) двигателей,зачисляемые в консолидированные бюджеты субъектов Российской Федерации</t>
  </si>
  <si>
    <t>100 1 03 0225001 0000 110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</si>
  <si>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</si>
  <si>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100 1 03 0226001 0000 110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</si>
  <si>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</si>
  <si>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</si>
  <si>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</si>
  <si>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182 1 06 01030 13 0000 110</t>
  </si>
  <si>
    <t xml:space="preserve">051 1 14 06013 13 0000 430 </t>
  </si>
  <si>
    <t>921 1 11 05035 13 0000 120</t>
  </si>
  <si>
    <t>921 1 11 09045 13 0000 120</t>
  </si>
  <si>
    <t>923 1 13 01995 13 0000 130</t>
  </si>
  <si>
    <t>Дорожное хозяйство (дорожные фонды)</t>
  </si>
  <si>
    <t>1000</t>
  </si>
  <si>
    <t>Социальная политика</t>
  </si>
  <si>
    <t>051 1 11 05013 13 0000 120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</si>
  <si>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</si>
  <si>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</si>
  <si>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Субсидии бюджетам городских поселений на поддержку отрасли культуры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</si>
  <si>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</si>
  <si>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0200</t>
  </si>
  <si>
    <t>Национальная оборона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</si>
  <si>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</si>
  <si>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</si>
  <si>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182 1 06 06033 13 0000 110</t>
  </si>
  <si>
    <t>182 1 06 06043 13 0000 110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</si>
  <si>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</si>
  <si>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
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</si>
  <si>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</si>
  <si>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</si>
  <si>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</si>
  <si>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</si>
  <si>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безвозмездные поступления в бюджеты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</si>
  <si>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</si>
  <si>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</si>
  <si>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субсидии бюджетам городских поселений
</t>
  </si>
  <si>
    <t>Оценка ожидаемого исполнения бюджета Палехского городского поселения  за 2019 год.</t>
  </si>
  <si>
    <t>Утверждено на 2019 год</t>
  </si>
  <si>
    <t>за 2019 год</t>
  </si>
  <si>
    <t>НАЛОГИ НА СОВОКУПНЫЙ ДОХОД</t>
  </si>
  <si>
    <t>Единый сельскохозяйственный налог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</si>
  <si>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</si>
  <si>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</si>
  <si>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реализацию программ формирования современной городской среды</t>
  </si>
  <si>
    <t>182 1 05 03010 01 0000 110</t>
  </si>
  <si>
    <t>000 2 02 20000 00 0000 150</t>
  </si>
  <si>
    <t>921 202 2555513 0000 150</t>
  </si>
  <si>
    <t xml:space="preserve"> 921 2 02 20216 13 0000 150</t>
  </si>
  <si>
    <t>920 2 02 15001 13 0000 150</t>
  </si>
  <si>
    <t>920 2 02 15002 13 0000 150</t>
  </si>
  <si>
    <t>000 2 02 30000 00 0000 150</t>
  </si>
  <si>
    <t>Субвенции бюджетам бюджетной системы Российской Федерации</t>
  </si>
  <si>
    <t>924 207 05030 13 0000 180</t>
  </si>
  <si>
    <t xml:space="preserve">924 2 02 29999 13 0000 150
</t>
  </si>
  <si>
    <t>924 2 02 25519 13 0000 150</t>
  </si>
  <si>
    <t>924 2 02 35118 13 0000 150</t>
  </si>
  <si>
    <t>924 202 35120 13 0000 150</t>
  </si>
  <si>
    <t>921 21960010 13 0000 150</t>
  </si>
  <si>
    <t>924 21960010 13 0000 150</t>
  </si>
  <si>
    <t>921 1 13 02995 13 0000 130</t>
  </si>
  <si>
    <t>000 1 05 00000 00 0000 000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</si>
</sst>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0.000"/>
    <numFmt numFmtId="171" formatCode="#,##0.0"/>
  </numFmts>
  <fonts count="48">
    <font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center" vertical="center" shrinkToFit="1"/>
    </xf>
    <xf numFmtId="4" fontId="0" fillId="0" borderId="0" xfId="0" applyNumberFormat="1" applyAlignment="1">
      <alignment/>
    </xf>
    <xf numFmtId="0" fontId="7" fillId="32" borderId="12" xfId="0" applyFont="1" applyFill="1" applyBorder="1" applyAlignment="1">
      <alignment horizontal="left" vertical="top" wrapText="1"/>
    </xf>
    <xf numFmtId="4" fontId="7" fillId="33" borderId="12" xfId="0" applyNumberFormat="1" applyFont="1" applyFill="1" applyBorder="1" applyAlignment="1">
      <alignment horizontal="right" vertical="top" shrinkToFit="1"/>
    </xf>
    <xf numFmtId="4" fontId="7" fillId="0" borderId="12" xfId="0" applyNumberFormat="1" applyFon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wrapText="1"/>
    </xf>
    <xf numFmtId="2" fontId="7" fillId="0" borderId="12" xfId="0" applyNumberFormat="1" applyFont="1" applyFill="1" applyBorder="1" applyAlignment="1">
      <alignment/>
    </xf>
    <xf numFmtId="2" fontId="7" fillId="0" borderId="12" xfId="0" applyNumberFormat="1" applyFont="1" applyBorder="1" applyAlignment="1">
      <alignment/>
    </xf>
    <xf numFmtId="0" fontId="9" fillId="32" borderId="12" xfId="0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169" fontId="7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wrapText="1"/>
    </xf>
    <xf numFmtId="0" fontId="7" fillId="0" borderId="12" xfId="0" applyFont="1" applyBorder="1" applyAlignment="1">
      <alignment horizontal="justify" wrapText="1"/>
    </xf>
    <xf numFmtId="0" fontId="4" fillId="0" borderId="12" xfId="0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right" vertical="top" shrinkToFit="1"/>
    </xf>
    <xf numFmtId="0" fontId="9" fillId="0" borderId="12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right" vertical="top" shrinkToFit="1"/>
    </xf>
    <xf numFmtId="2" fontId="7" fillId="0" borderId="12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horizontal="justify" wrapText="1"/>
    </xf>
    <xf numFmtId="2" fontId="3" fillId="0" borderId="12" xfId="0" applyNumberFormat="1" applyFont="1" applyFill="1" applyBorder="1" applyAlignment="1">
      <alignment horizontal="right" vertical="top" shrinkToFit="1"/>
    </xf>
    <xf numFmtId="2" fontId="7" fillId="0" borderId="12" xfId="0" applyNumberFormat="1" applyFont="1" applyBorder="1" applyAlignment="1">
      <alignment vertical="top" wrapText="1"/>
    </xf>
    <xf numFmtId="2" fontId="7" fillId="0" borderId="15" xfId="0" applyNumberFormat="1" applyFont="1" applyBorder="1" applyAlignment="1">
      <alignment vertical="top" wrapText="1"/>
    </xf>
    <xf numFmtId="168" fontId="7" fillId="0" borderId="12" xfId="0" applyNumberFormat="1" applyFont="1" applyFill="1" applyBorder="1" applyAlignment="1">
      <alignment horizontal="right" vertical="top" wrapText="1"/>
    </xf>
    <xf numFmtId="2" fontId="46" fillId="0" borderId="12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 shrinkToFit="1"/>
    </xf>
    <xf numFmtId="4" fontId="47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justify" wrapText="1"/>
    </xf>
    <xf numFmtId="4" fontId="0" fillId="0" borderId="0" xfId="0" applyNumberFormat="1" applyFill="1" applyAlignment="1">
      <alignment/>
    </xf>
    <xf numFmtId="4" fontId="7" fillId="0" borderId="16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left" wrapText="1"/>
    </xf>
    <xf numFmtId="4" fontId="7" fillId="0" borderId="1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zoomScalePageLayoutView="0" workbookViewId="0" topLeftCell="H61">
      <selection activeCell="J74" sqref="J74"/>
    </sheetView>
  </sheetViews>
  <sheetFormatPr defaultColWidth="9.00390625" defaultRowHeight="12.75"/>
  <cols>
    <col min="1" max="7" width="0" style="0" hidden="1" customWidth="1"/>
    <col min="8" max="8" width="28.625" style="0" customWidth="1"/>
    <col min="9" max="9" width="41.125" style="0" customWidth="1"/>
    <col min="10" max="10" width="12.50390625" style="0" customWidth="1"/>
    <col min="11" max="11" width="11.625" style="51" customWidth="1"/>
    <col min="12" max="12" width="12.50390625" style="51" customWidth="1"/>
    <col min="13" max="13" width="11.125" style="51" customWidth="1"/>
    <col min="14" max="14" width="11.875" style="52" customWidth="1"/>
    <col min="15" max="15" width="12.25390625" style="0" customWidth="1"/>
    <col min="16" max="16" width="10.125" style="0" customWidth="1"/>
  </cols>
  <sheetData>
    <row r="1" spans="8:13" ht="7.5" customHeight="1">
      <c r="H1" s="77"/>
      <c r="I1" s="78"/>
      <c r="J1" s="78"/>
      <c r="K1" s="78"/>
      <c r="L1" s="78"/>
      <c r="M1" s="78"/>
    </row>
    <row r="2" spans="8:13" ht="18.75" customHeight="1">
      <c r="H2" s="79" t="s">
        <v>107</v>
      </c>
      <c r="I2" s="80"/>
      <c r="J2" s="80"/>
      <c r="K2" s="80"/>
      <c r="L2" s="80"/>
      <c r="M2" s="80"/>
    </row>
    <row r="3" spans="8:13" ht="8.25" customHeight="1">
      <c r="H3" s="5"/>
      <c r="I3" s="6"/>
      <c r="J3" s="6"/>
      <c r="K3" s="60"/>
      <c r="L3" s="60"/>
      <c r="M3" s="60"/>
    </row>
    <row r="4" spans="8:13" ht="13.5" customHeight="1">
      <c r="H4" s="8"/>
      <c r="I4" s="7"/>
      <c r="J4" s="7"/>
      <c r="K4" s="61"/>
      <c r="L4" s="61"/>
      <c r="M4" s="65" t="s">
        <v>46</v>
      </c>
    </row>
    <row r="5" spans="1:13" ht="24" customHeight="1">
      <c r="A5" s="1"/>
      <c r="B5" s="1"/>
      <c r="C5" s="1"/>
      <c r="D5" s="1"/>
      <c r="E5" s="1"/>
      <c r="F5" s="1"/>
      <c r="G5" s="2"/>
      <c r="H5" s="81" t="s">
        <v>29</v>
      </c>
      <c r="I5" s="81" t="s">
        <v>30</v>
      </c>
      <c r="J5" s="75" t="s">
        <v>108</v>
      </c>
      <c r="K5" s="83" t="s">
        <v>48</v>
      </c>
      <c r="L5" s="71" t="s">
        <v>47</v>
      </c>
      <c r="M5" s="72"/>
    </row>
    <row r="6" spans="1:13" ht="30" customHeight="1">
      <c r="A6" s="1"/>
      <c r="B6" s="1"/>
      <c r="C6" s="1"/>
      <c r="D6" s="1"/>
      <c r="E6" s="1"/>
      <c r="F6" s="1"/>
      <c r="G6" s="2"/>
      <c r="H6" s="82"/>
      <c r="I6" s="82"/>
      <c r="J6" s="76"/>
      <c r="K6" s="84"/>
      <c r="L6" s="66" t="s">
        <v>49</v>
      </c>
      <c r="M6" s="62" t="s">
        <v>109</v>
      </c>
    </row>
    <row r="7" spans="1:13" ht="13.5">
      <c r="A7" s="1"/>
      <c r="B7" s="1"/>
      <c r="C7" s="1"/>
      <c r="D7" s="1"/>
      <c r="E7" s="1"/>
      <c r="F7" s="1"/>
      <c r="G7" s="2"/>
      <c r="H7" s="10">
        <v>1</v>
      </c>
      <c r="I7" s="10">
        <v>2</v>
      </c>
      <c r="J7" s="10">
        <v>3</v>
      </c>
      <c r="K7" s="63"/>
      <c r="L7" s="63">
        <v>4</v>
      </c>
      <c r="M7" s="63">
        <v>5</v>
      </c>
    </row>
    <row r="8" spans="1:13" ht="27">
      <c r="A8" s="3"/>
      <c r="B8" s="3"/>
      <c r="C8" s="3"/>
      <c r="D8" s="3"/>
      <c r="E8" s="3"/>
      <c r="F8" s="3"/>
      <c r="G8" s="4"/>
      <c r="H8" s="18" t="s">
        <v>31</v>
      </c>
      <c r="I8" s="9" t="s">
        <v>8</v>
      </c>
      <c r="J8" s="14">
        <f>J9+J13+J20+J25+J29+J32+J18</f>
        <v>25785.280000000002</v>
      </c>
      <c r="K8" s="14">
        <f>K9+K13+K20+K25+K29+K32+K18</f>
        <v>17545.100000000002</v>
      </c>
      <c r="L8" s="14">
        <f>L9+L13+L20+L25+L29+L32</f>
        <v>8308.03</v>
      </c>
      <c r="M8" s="14">
        <f>M9+M13+M20+M25+M29+M32</f>
        <v>25848.13</v>
      </c>
    </row>
    <row r="9" spans="1:13" ht="18">
      <c r="A9" s="3"/>
      <c r="B9" s="3"/>
      <c r="C9" s="3"/>
      <c r="D9" s="3"/>
      <c r="E9" s="3"/>
      <c r="F9" s="3"/>
      <c r="G9" s="4"/>
      <c r="H9" s="32" t="s">
        <v>32</v>
      </c>
      <c r="I9" s="33" t="s">
        <v>9</v>
      </c>
      <c r="J9" s="14">
        <f>SUM(J10:J12)</f>
        <v>21110</v>
      </c>
      <c r="K9" s="14">
        <f>SUM(K10:K12)</f>
        <v>14796.83</v>
      </c>
      <c r="L9" s="14">
        <f>SUM(L10:L12)</f>
        <v>6238.17</v>
      </c>
      <c r="M9" s="14">
        <f>SUM(M10:M12)</f>
        <v>21035</v>
      </c>
    </row>
    <row r="10" spans="1:13" ht="124.5">
      <c r="A10" s="3"/>
      <c r="B10" s="3"/>
      <c r="C10" s="3"/>
      <c r="D10" s="3"/>
      <c r="E10" s="3"/>
      <c r="F10" s="3"/>
      <c r="G10" s="4"/>
      <c r="H10" s="32" t="s">
        <v>39</v>
      </c>
      <c r="I10" s="34" t="s">
        <v>40</v>
      </c>
      <c r="J10" s="14">
        <v>21000</v>
      </c>
      <c r="K10" s="14">
        <v>14770.17</v>
      </c>
      <c r="L10" s="14">
        <f>M10-K10</f>
        <v>6229.83</v>
      </c>
      <c r="M10" s="14">
        <v>21000</v>
      </c>
    </row>
    <row r="11" spans="1:17" ht="99" customHeight="1">
      <c r="A11" s="3" t="s">
        <v>7</v>
      </c>
      <c r="B11" s="3" t="s">
        <v>10</v>
      </c>
      <c r="C11" s="3" t="s">
        <v>11</v>
      </c>
      <c r="D11" s="3" t="s">
        <v>12</v>
      </c>
      <c r="E11" s="3" t="s">
        <v>13</v>
      </c>
      <c r="F11" s="3" t="s">
        <v>13</v>
      </c>
      <c r="G11" s="4" t="s">
        <v>13</v>
      </c>
      <c r="H11" s="32" t="s">
        <v>43</v>
      </c>
      <c r="I11" s="34" t="s">
        <v>93</v>
      </c>
      <c r="J11" s="14">
        <v>70</v>
      </c>
      <c r="K11" s="14">
        <v>4.05</v>
      </c>
      <c r="L11" s="14">
        <f aca="true" t="shared" si="0" ref="L11:L25">M11-K11</f>
        <v>0.9500000000000002</v>
      </c>
      <c r="M11" s="14">
        <v>5</v>
      </c>
      <c r="Q11" s="11"/>
    </row>
    <row r="12" spans="1:17" ht="67.5" customHeight="1">
      <c r="A12" s="3"/>
      <c r="B12" s="3"/>
      <c r="C12" s="3"/>
      <c r="D12" s="3"/>
      <c r="E12" s="3"/>
      <c r="F12" s="3"/>
      <c r="G12" s="4"/>
      <c r="H12" s="18" t="s">
        <v>45</v>
      </c>
      <c r="I12" s="12" t="s">
        <v>44</v>
      </c>
      <c r="J12" s="14">
        <v>40</v>
      </c>
      <c r="K12" s="14">
        <v>22.61</v>
      </c>
      <c r="L12" s="14">
        <f t="shared" si="0"/>
        <v>7.390000000000001</v>
      </c>
      <c r="M12" s="14">
        <v>30</v>
      </c>
      <c r="Q12" s="11"/>
    </row>
    <row r="13" spans="1:17" ht="49.5" customHeight="1">
      <c r="A13" s="3"/>
      <c r="B13" s="3"/>
      <c r="C13" s="3"/>
      <c r="D13" s="3"/>
      <c r="E13" s="3"/>
      <c r="F13" s="3"/>
      <c r="G13" s="4"/>
      <c r="H13" s="32" t="s">
        <v>66</v>
      </c>
      <c r="I13" s="34" t="s">
        <v>67</v>
      </c>
      <c r="J13" s="14">
        <f>SUM(J14:J17)</f>
        <v>1175.97</v>
      </c>
      <c r="K13" s="14">
        <f>SUM(K14:K17)</f>
        <v>868.6199999999999</v>
      </c>
      <c r="L13" s="14">
        <f t="shared" si="0"/>
        <v>307.4400000000003</v>
      </c>
      <c r="M13" s="14">
        <f>SUM(M14:M17)</f>
        <v>1176.0600000000002</v>
      </c>
      <c r="Q13" s="11"/>
    </row>
    <row r="14" spans="1:17" ht="51" customHeight="1">
      <c r="A14" s="3"/>
      <c r="B14" s="3"/>
      <c r="C14" s="3"/>
      <c r="D14" s="3"/>
      <c r="E14" s="3"/>
      <c r="F14" s="3"/>
      <c r="G14" s="4"/>
      <c r="H14" s="35" t="s">
        <v>68</v>
      </c>
      <c r="I14" s="34" t="s">
        <v>69</v>
      </c>
      <c r="J14" s="14">
        <v>537.13</v>
      </c>
      <c r="K14" s="14">
        <v>393.21</v>
      </c>
      <c r="L14" s="14">
        <f t="shared" si="0"/>
        <v>143.92000000000002</v>
      </c>
      <c r="M14" s="14">
        <v>537.13</v>
      </c>
      <c r="Q14" s="11"/>
    </row>
    <row r="15" spans="1:17" ht="50.25" customHeight="1">
      <c r="A15" s="3"/>
      <c r="B15" s="3"/>
      <c r="C15" s="3"/>
      <c r="D15" s="3"/>
      <c r="E15" s="3"/>
      <c r="F15" s="3"/>
      <c r="G15" s="4"/>
      <c r="H15" s="35" t="s">
        <v>70</v>
      </c>
      <c r="I15" s="34" t="s">
        <v>71</v>
      </c>
      <c r="J15" s="14">
        <v>2.9</v>
      </c>
      <c r="K15" s="14">
        <v>2.99</v>
      </c>
      <c r="L15" s="14">
        <f t="shared" si="0"/>
        <v>0</v>
      </c>
      <c r="M15" s="14">
        <v>2.99</v>
      </c>
      <c r="Q15" s="11"/>
    </row>
    <row r="16" spans="1:17" ht="63.75" customHeight="1">
      <c r="A16" s="3"/>
      <c r="B16" s="3"/>
      <c r="C16" s="3"/>
      <c r="D16" s="3"/>
      <c r="E16" s="3"/>
      <c r="F16" s="3"/>
      <c r="G16" s="4"/>
      <c r="H16" s="35" t="s">
        <v>72</v>
      </c>
      <c r="I16" s="34" t="s">
        <v>73</v>
      </c>
      <c r="J16" s="14">
        <v>719.49</v>
      </c>
      <c r="K16" s="14">
        <v>538.92</v>
      </c>
      <c r="L16" s="14">
        <f t="shared" si="0"/>
        <v>180.57000000000005</v>
      </c>
      <c r="M16" s="14">
        <v>719.49</v>
      </c>
      <c r="Q16" s="11"/>
    </row>
    <row r="17" spans="1:17" ht="63.75" customHeight="1">
      <c r="A17" s="3"/>
      <c r="B17" s="3"/>
      <c r="C17" s="3"/>
      <c r="D17" s="3"/>
      <c r="E17" s="3"/>
      <c r="F17" s="3"/>
      <c r="G17" s="4"/>
      <c r="H17" s="35" t="s">
        <v>74</v>
      </c>
      <c r="I17" s="34" t="s">
        <v>75</v>
      </c>
      <c r="J17" s="14">
        <v>-83.55</v>
      </c>
      <c r="K17" s="14">
        <v>-66.5</v>
      </c>
      <c r="L17" s="14">
        <f t="shared" si="0"/>
        <v>-17.049999999999997</v>
      </c>
      <c r="M17" s="14">
        <v>-83.55</v>
      </c>
      <c r="Q17" s="11"/>
    </row>
    <row r="18" spans="1:17" s="51" customFormat="1" ht="20.25" customHeight="1">
      <c r="A18" s="53"/>
      <c r="B18" s="53"/>
      <c r="C18" s="53"/>
      <c r="D18" s="53"/>
      <c r="E18" s="53"/>
      <c r="F18" s="53"/>
      <c r="G18" s="54"/>
      <c r="H18" s="68" t="s">
        <v>131</v>
      </c>
      <c r="I18" s="55" t="s">
        <v>110</v>
      </c>
      <c r="J18" s="57">
        <f>J19</f>
        <v>5</v>
      </c>
      <c r="K18" s="57">
        <f>K19</f>
        <v>5</v>
      </c>
      <c r="L18" s="57">
        <f>L19</f>
        <v>0</v>
      </c>
      <c r="M18" s="57">
        <v>5</v>
      </c>
      <c r="N18" s="52"/>
      <c r="O18"/>
      <c r="P18"/>
      <c r="Q18" s="56"/>
    </row>
    <row r="19" spans="1:17" s="51" customFormat="1" ht="15" customHeight="1">
      <c r="A19" s="53"/>
      <c r="B19" s="53"/>
      <c r="C19" s="53"/>
      <c r="D19" s="53"/>
      <c r="E19" s="53"/>
      <c r="F19" s="53"/>
      <c r="G19" s="54"/>
      <c r="H19" s="69" t="s">
        <v>115</v>
      </c>
      <c r="I19" s="55" t="s">
        <v>111</v>
      </c>
      <c r="J19" s="57">
        <v>5</v>
      </c>
      <c r="K19" s="57">
        <v>5</v>
      </c>
      <c r="L19" s="14"/>
      <c r="M19" s="14">
        <v>5</v>
      </c>
      <c r="N19" s="52"/>
      <c r="O19"/>
      <c r="P19"/>
      <c r="Q19" s="56"/>
    </row>
    <row r="20" spans="1:17" ht="21.75" customHeight="1">
      <c r="A20" s="3"/>
      <c r="B20" s="3"/>
      <c r="C20" s="3"/>
      <c r="D20" s="3"/>
      <c r="E20" s="3"/>
      <c r="F20" s="3"/>
      <c r="G20" s="4"/>
      <c r="H20" s="32" t="s">
        <v>34</v>
      </c>
      <c r="I20" s="34" t="s">
        <v>16</v>
      </c>
      <c r="J20" s="14">
        <f>J21+J22</f>
        <v>2080</v>
      </c>
      <c r="K20" s="14">
        <f>K21+K22</f>
        <v>826.16</v>
      </c>
      <c r="L20" s="14">
        <f t="shared" si="0"/>
        <v>1373.8400000000001</v>
      </c>
      <c r="M20" s="14">
        <f>M21+M22</f>
        <v>2200</v>
      </c>
      <c r="Q20" s="11"/>
    </row>
    <row r="21" spans="1:13" ht="61.5" customHeight="1">
      <c r="A21" s="3" t="s">
        <v>7</v>
      </c>
      <c r="B21" s="3" t="s">
        <v>10</v>
      </c>
      <c r="C21" s="3" t="s">
        <v>11</v>
      </c>
      <c r="D21" s="3" t="s">
        <v>12</v>
      </c>
      <c r="E21" s="3" t="s">
        <v>14</v>
      </c>
      <c r="F21" s="3" t="s">
        <v>15</v>
      </c>
      <c r="G21" s="4" t="s">
        <v>15</v>
      </c>
      <c r="H21" s="32" t="s">
        <v>78</v>
      </c>
      <c r="I21" s="34" t="s">
        <v>94</v>
      </c>
      <c r="J21" s="14">
        <v>500</v>
      </c>
      <c r="K21" s="14">
        <v>154.15</v>
      </c>
      <c r="L21" s="14">
        <f t="shared" si="0"/>
        <v>345.85</v>
      </c>
      <c r="M21" s="14">
        <v>500</v>
      </c>
    </row>
    <row r="22" spans="1:13" ht="18">
      <c r="A22" s="3"/>
      <c r="B22" s="3"/>
      <c r="C22" s="3"/>
      <c r="D22" s="3"/>
      <c r="E22" s="3"/>
      <c r="F22" s="3"/>
      <c r="G22" s="4"/>
      <c r="H22" s="32" t="s">
        <v>35</v>
      </c>
      <c r="I22" s="34" t="s">
        <v>21</v>
      </c>
      <c r="J22" s="14">
        <f>SUM(J23:J24)</f>
        <v>1580</v>
      </c>
      <c r="K22" s="14">
        <f>SUM(K23:K24)</f>
        <v>672.01</v>
      </c>
      <c r="L22" s="14">
        <f t="shared" si="0"/>
        <v>1027.99</v>
      </c>
      <c r="M22" s="14">
        <f>M23+M24</f>
        <v>1700</v>
      </c>
    </row>
    <row r="23" spans="1:13" ht="45.75" customHeight="1">
      <c r="A23" s="3"/>
      <c r="B23" s="3"/>
      <c r="C23" s="3"/>
      <c r="D23" s="3"/>
      <c r="E23" s="3"/>
      <c r="F23" s="3"/>
      <c r="G23" s="4"/>
      <c r="H23" s="32" t="s">
        <v>95</v>
      </c>
      <c r="I23" s="34" t="s">
        <v>76</v>
      </c>
      <c r="J23" s="14">
        <v>580</v>
      </c>
      <c r="K23" s="14">
        <v>381.59</v>
      </c>
      <c r="L23" s="14">
        <f t="shared" si="0"/>
        <v>118.41000000000003</v>
      </c>
      <c r="M23" s="14">
        <v>500</v>
      </c>
    </row>
    <row r="24" spans="1:13" ht="60.75" customHeight="1">
      <c r="A24" s="3" t="s">
        <v>7</v>
      </c>
      <c r="B24" s="3" t="s">
        <v>10</v>
      </c>
      <c r="C24" s="3" t="s">
        <v>17</v>
      </c>
      <c r="D24" s="3" t="s">
        <v>18</v>
      </c>
      <c r="E24" s="3" t="s">
        <v>19</v>
      </c>
      <c r="F24" s="3" t="s">
        <v>19</v>
      </c>
      <c r="G24" s="4" t="s">
        <v>20</v>
      </c>
      <c r="H24" s="32" t="s">
        <v>96</v>
      </c>
      <c r="I24" s="34" t="s">
        <v>77</v>
      </c>
      <c r="J24" s="14">
        <v>1000</v>
      </c>
      <c r="K24" s="14">
        <v>290.42</v>
      </c>
      <c r="L24" s="14">
        <f t="shared" si="0"/>
        <v>909.5799999999999</v>
      </c>
      <c r="M24" s="14">
        <v>1200</v>
      </c>
    </row>
    <row r="25" spans="1:13" ht="64.5" customHeight="1">
      <c r="A25" s="3"/>
      <c r="B25" s="3"/>
      <c r="C25" s="3"/>
      <c r="D25" s="3"/>
      <c r="E25" s="3"/>
      <c r="F25" s="3"/>
      <c r="G25" s="4"/>
      <c r="H25" s="18" t="s">
        <v>36</v>
      </c>
      <c r="I25" s="12" t="s">
        <v>26</v>
      </c>
      <c r="J25" s="14">
        <f>SUM(J26:J28)</f>
        <v>959.27</v>
      </c>
      <c r="K25" s="14">
        <f>SUM(K26:K28)</f>
        <v>589.0799999999999</v>
      </c>
      <c r="L25" s="14">
        <f t="shared" si="0"/>
        <v>340.19000000000005</v>
      </c>
      <c r="M25" s="14">
        <f>SUM(M26:M28)</f>
        <v>929.27</v>
      </c>
    </row>
    <row r="26" spans="1:13" ht="111" customHeight="1">
      <c r="A26" s="3"/>
      <c r="B26" s="3"/>
      <c r="C26" s="3"/>
      <c r="D26" s="3"/>
      <c r="E26" s="3"/>
      <c r="F26" s="3"/>
      <c r="G26" s="4"/>
      <c r="H26" s="18" t="s">
        <v>86</v>
      </c>
      <c r="I26" s="34" t="s">
        <v>97</v>
      </c>
      <c r="J26" s="14">
        <v>500</v>
      </c>
      <c r="K26" s="14">
        <v>285.81</v>
      </c>
      <c r="L26" s="14">
        <f>M26-K26</f>
        <v>214.19</v>
      </c>
      <c r="M26" s="14">
        <v>500</v>
      </c>
    </row>
    <row r="27" spans="1:13" ht="96" customHeight="1">
      <c r="A27" s="3" t="s">
        <v>7</v>
      </c>
      <c r="B27" s="3" t="s">
        <v>10</v>
      </c>
      <c r="C27" s="3" t="s">
        <v>17</v>
      </c>
      <c r="D27" s="3" t="s">
        <v>22</v>
      </c>
      <c r="E27" s="3" t="s">
        <v>23</v>
      </c>
      <c r="F27" s="3" t="s">
        <v>24</v>
      </c>
      <c r="G27" s="4" t="s">
        <v>25</v>
      </c>
      <c r="H27" s="18" t="s">
        <v>80</v>
      </c>
      <c r="I27" s="34" t="s">
        <v>98</v>
      </c>
      <c r="J27" s="14">
        <v>339.27</v>
      </c>
      <c r="K27" s="14">
        <v>246.35</v>
      </c>
      <c r="L27" s="14">
        <f>M27-K27</f>
        <v>92.91999999999999</v>
      </c>
      <c r="M27" s="14">
        <v>339.27</v>
      </c>
    </row>
    <row r="28" spans="1:13" ht="126" customHeight="1">
      <c r="A28" s="3"/>
      <c r="B28" s="3"/>
      <c r="C28" s="3"/>
      <c r="D28" s="3"/>
      <c r="E28" s="3"/>
      <c r="F28" s="3"/>
      <c r="G28" s="4"/>
      <c r="H28" s="18" t="s">
        <v>81</v>
      </c>
      <c r="I28" s="34" t="s">
        <v>99</v>
      </c>
      <c r="J28" s="14">
        <v>120</v>
      </c>
      <c r="K28" s="14">
        <v>56.92</v>
      </c>
      <c r="L28" s="14">
        <f>M28-K28</f>
        <v>33.08</v>
      </c>
      <c r="M28" s="14">
        <v>90</v>
      </c>
    </row>
    <row r="29" spans="1:13" ht="34.5" customHeight="1">
      <c r="A29" s="3"/>
      <c r="B29" s="3"/>
      <c r="C29" s="3"/>
      <c r="D29" s="3"/>
      <c r="E29" s="3"/>
      <c r="F29" s="3"/>
      <c r="G29" s="4"/>
      <c r="H29" s="19" t="s">
        <v>41</v>
      </c>
      <c r="I29" s="15" t="s">
        <v>42</v>
      </c>
      <c r="J29" s="14">
        <f>SUM(J30:J31)</f>
        <v>365.04</v>
      </c>
      <c r="K29" s="14">
        <f>SUM(K30:K31)</f>
        <v>314.14000000000004</v>
      </c>
      <c r="L29" s="14">
        <f>L30</f>
        <v>46.14999999999998</v>
      </c>
      <c r="M29" s="14">
        <f>SUM(M30:M31)</f>
        <v>360.29</v>
      </c>
    </row>
    <row r="30" spans="1:13" ht="47.25" customHeight="1">
      <c r="A30" s="3"/>
      <c r="B30" s="3"/>
      <c r="C30" s="3"/>
      <c r="D30" s="3"/>
      <c r="E30" s="3"/>
      <c r="F30" s="3"/>
      <c r="G30" s="4"/>
      <c r="H30" s="19" t="s">
        <v>82</v>
      </c>
      <c r="I30" s="37" t="s">
        <v>100</v>
      </c>
      <c r="J30" s="16">
        <v>349.75</v>
      </c>
      <c r="K30" s="16">
        <v>298.85</v>
      </c>
      <c r="L30" s="16">
        <f>M30-K30</f>
        <v>46.14999999999998</v>
      </c>
      <c r="M30" s="40">
        <v>345</v>
      </c>
    </row>
    <row r="31" spans="1:13" ht="29.25" customHeight="1">
      <c r="A31" s="3"/>
      <c r="B31" s="3"/>
      <c r="C31" s="3"/>
      <c r="D31" s="3"/>
      <c r="E31" s="3"/>
      <c r="F31" s="3"/>
      <c r="G31" s="4"/>
      <c r="H31" s="36" t="s">
        <v>130</v>
      </c>
      <c r="I31" s="37" t="s">
        <v>112</v>
      </c>
      <c r="J31" s="16">
        <v>15.29</v>
      </c>
      <c r="K31" s="16">
        <v>15.29</v>
      </c>
      <c r="L31" s="16">
        <f>M31-K31</f>
        <v>0</v>
      </c>
      <c r="M31" s="16">
        <v>15.29</v>
      </c>
    </row>
    <row r="32" spans="1:13" ht="30.75" customHeight="1">
      <c r="A32" s="3"/>
      <c r="B32" s="3"/>
      <c r="C32" s="3"/>
      <c r="D32" s="3"/>
      <c r="E32" s="3"/>
      <c r="F32" s="3"/>
      <c r="G32" s="4"/>
      <c r="H32" s="18" t="s">
        <v>33</v>
      </c>
      <c r="I32" s="12" t="s">
        <v>27</v>
      </c>
      <c r="J32" s="14">
        <f>J33</f>
        <v>90</v>
      </c>
      <c r="K32" s="14">
        <f>K33</f>
        <v>145.27</v>
      </c>
      <c r="L32" s="14">
        <f>L33</f>
        <v>2.2399999999999807</v>
      </c>
      <c r="M32" s="14">
        <f>M33</f>
        <v>147.51</v>
      </c>
    </row>
    <row r="33" spans="1:13" ht="66.75" customHeight="1">
      <c r="A33" s="3"/>
      <c r="B33" s="3"/>
      <c r="C33" s="3"/>
      <c r="D33" s="3"/>
      <c r="E33" s="3"/>
      <c r="F33" s="3"/>
      <c r="G33" s="4"/>
      <c r="H33" s="18" t="s">
        <v>79</v>
      </c>
      <c r="I33" s="34" t="s">
        <v>105</v>
      </c>
      <c r="J33" s="14">
        <v>90</v>
      </c>
      <c r="K33" s="14">
        <v>145.27</v>
      </c>
      <c r="L33" s="14">
        <f>M33-K33</f>
        <v>2.2399999999999807</v>
      </c>
      <c r="M33" s="14">
        <v>147.51</v>
      </c>
    </row>
    <row r="34" spans="1:13" ht="21" customHeight="1">
      <c r="A34" s="3"/>
      <c r="B34" s="3"/>
      <c r="C34" s="3"/>
      <c r="D34" s="3"/>
      <c r="E34" s="3"/>
      <c r="F34" s="3"/>
      <c r="G34" s="4"/>
      <c r="H34" s="18" t="s">
        <v>37</v>
      </c>
      <c r="I34" s="12" t="s">
        <v>3</v>
      </c>
      <c r="J34" s="14">
        <f>J35+J46+J47+J48</f>
        <v>131670.30000000002</v>
      </c>
      <c r="K34" s="14">
        <f>K35+K46+K47+K48</f>
        <v>33186.409999999996</v>
      </c>
      <c r="L34" s="14">
        <f>L35+L46+L47+L48</f>
        <v>98503.89000000001</v>
      </c>
      <c r="M34" s="14">
        <f>M35+M46+M47+M48</f>
        <v>131690.30000000002</v>
      </c>
    </row>
    <row r="35" spans="1:13" ht="36" customHeight="1">
      <c r="A35" s="3" t="s">
        <v>7</v>
      </c>
      <c r="B35" s="3" t="s">
        <v>10</v>
      </c>
      <c r="C35" s="3" t="s">
        <v>28</v>
      </c>
      <c r="D35" s="3" t="s">
        <v>0</v>
      </c>
      <c r="E35" s="3" t="s">
        <v>1</v>
      </c>
      <c r="F35" s="3" t="s">
        <v>2</v>
      </c>
      <c r="G35" s="4" t="s">
        <v>2</v>
      </c>
      <c r="H35" s="18" t="s">
        <v>38</v>
      </c>
      <c r="I35" s="12" t="s">
        <v>4</v>
      </c>
      <c r="J35" s="14">
        <f>J36+J37+J38+J43</f>
        <v>133180.62000000002</v>
      </c>
      <c r="K35" s="14">
        <f>K36+K37+K38+K43</f>
        <v>34676.729999999996</v>
      </c>
      <c r="L35" s="14">
        <f>L36+L37+L38+L43</f>
        <v>98503.89000000001</v>
      </c>
      <c r="M35" s="14">
        <f>M36+M37+M38+M43</f>
        <v>133180.62000000002</v>
      </c>
    </row>
    <row r="36" spans="1:13" ht="48" customHeight="1">
      <c r="A36" s="3"/>
      <c r="B36" s="3"/>
      <c r="C36" s="3"/>
      <c r="D36" s="3"/>
      <c r="E36" s="3"/>
      <c r="F36" s="3"/>
      <c r="G36" s="4"/>
      <c r="H36" s="18" t="s">
        <v>119</v>
      </c>
      <c r="I36" s="38" t="s">
        <v>101</v>
      </c>
      <c r="J36" s="14">
        <v>5195.8</v>
      </c>
      <c r="K36" s="14">
        <v>3896.85</v>
      </c>
      <c r="L36" s="14">
        <f>M36-K36</f>
        <v>1298.9500000000003</v>
      </c>
      <c r="M36" s="14">
        <v>5195.8</v>
      </c>
    </row>
    <row r="37" spans="1:13" ht="53.25" customHeight="1">
      <c r="A37" s="3"/>
      <c r="B37" s="3"/>
      <c r="C37" s="3"/>
      <c r="D37" s="3"/>
      <c r="E37" s="3"/>
      <c r="F37" s="3"/>
      <c r="G37" s="4"/>
      <c r="H37" s="18" t="s">
        <v>120</v>
      </c>
      <c r="I37" s="38" t="s">
        <v>87</v>
      </c>
      <c r="J37" s="13">
        <v>1281.59</v>
      </c>
      <c r="K37" s="14">
        <v>961.19</v>
      </c>
      <c r="L37" s="14">
        <f aca="true" t="shared" si="1" ref="L37:L48">M37-K37</f>
        <v>320.39999999999986</v>
      </c>
      <c r="M37" s="14">
        <v>1281.59</v>
      </c>
    </row>
    <row r="38" spans="1:13" ht="47.25" customHeight="1">
      <c r="A38" s="3"/>
      <c r="B38" s="3"/>
      <c r="C38" s="3"/>
      <c r="D38" s="3"/>
      <c r="E38" s="3"/>
      <c r="F38" s="3"/>
      <c r="G38" s="4"/>
      <c r="H38" s="18" t="s">
        <v>116</v>
      </c>
      <c r="I38" s="38" t="s">
        <v>113</v>
      </c>
      <c r="J38" s="13">
        <f>SUM(J39:J42)</f>
        <v>126501.53000000001</v>
      </c>
      <c r="K38" s="14">
        <f>SUM(K39:K42)</f>
        <v>29706.989999999998</v>
      </c>
      <c r="L38" s="14">
        <f t="shared" si="1"/>
        <v>96794.54000000001</v>
      </c>
      <c r="M38" s="14">
        <v>126501.53</v>
      </c>
    </row>
    <row r="39" spans="1:13" ht="140.25">
      <c r="A39" s="3"/>
      <c r="B39" s="3"/>
      <c r="C39" s="3"/>
      <c r="D39" s="3"/>
      <c r="E39" s="3"/>
      <c r="F39" s="3"/>
      <c r="G39" s="4"/>
      <c r="H39" s="58" t="s">
        <v>118</v>
      </c>
      <c r="I39" s="40" t="s">
        <v>88</v>
      </c>
      <c r="J39" s="44">
        <v>27124.83</v>
      </c>
      <c r="K39" s="14">
        <v>12451.93</v>
      </c>
      <c r="L39" s="14">
        <f t="shared" si="1"/>
        <v>14672.900000000001</v>
      </c>
      <c r="M39" s="14">
        <v>27124.83</v>
      </c>
    </row>
    <row r="40" spans="1:13" ht="62.25">
      <c r="A40" s="3"/>
      <c r="B40" s="3"/>
      <c r="C40" s="3"/>
      <c r="D40" s="3"/>
      <c r="E40" s="3"/>
      <c r="F40" s="3"/>
      <c r="G40" s="4"/>
      <c r="H40" s="41" t="s">
        <v>117</v>
      </c>
      <c r="I40" s="38" t="s">
        <v>114</v>
      </c>
      <c r="J40" s="39">
        <v>93300</v>
      </c>
      <c r="K40" s="14">
        <v>12981.3</v>
      </c>
      <c r="L40" s="14">
        <f t="shared" si="1"/>
        <v>80318.7</v>
      </c>
      <c r="M40" s="14">
        <v>93300</v>
      </c>
    </row>
    <row r="41" spans="1:13" ht="45.75" customHeight="1">
      <c r="A41" s="3"/>
      <c r="B41" s="3"/>
      <c r="C41" s="3"/>
      <c r="D41" s="3"/>
      <c r="E41" s="3"/>
      <c r="F41" s="3"/>
      <c r="G41" s="4"/>
      <c r="H41" s="59" t="s">
        <v>125</v>
      </c>
      <c r="I41" s="28" t="s">
        <v>89</v>
      </c>
      <c r="J41" s="45">
        <v>1.57</v>
      </c>
      <c r="K41" s="14">
        <v>1.57</v>
      </c>
      <c r="L41" s="14">
        <f t="shared" si="1"/>
        <v>0</v>
      </c>
      <c r="M41" s="14">
        <v>1.57</v>
      </c>
    </row>
    <row r="42" spans="1:13" ht="32.25" customHeight="1">
      <c r="A42" s="3"/>
      <c r="B42" s="3"/>
      <c r="C42" s="3"/>
      <c r="D42" s="3"/>
      <c r="E42" s="3"/>
      <c r="F42" s="3"/>
      <c r="G42" s="4"/>
      <c r="H42" s="49" t="s">
        <v>124</v>
      </c>
      <c r="I42" s="34" t="s">
        <v>106</v>
      </c>
      <c r="J42" s="50">
        <v>6075.13</v>
      </c>
      <c r="K42" s="14">
        <v>4272.19</v>
      </c>
      <c r="L42" s="14">
        <f t="shared" si="1"/>
        <v>1802.9400000000005</v>
      </c>
      <c r="M42" s="14">
        <v>6075.13</v>
      </c>
    </row>
    <row r="43" spans="1:13" ht="33" customHeight="1">
      <c r="A43" s="3"/>
      <c r="B43" s="3"/>
      <c r="C43" s="3"/>
      <c r="D43" s="3"/>
      <c r="E43" s="3"/>
      <c r="F43" s="3"/>
      <c r="G43" s="4"/>
      <c r="H43" s="49" t="s">
        <v>121</v>
      </c>
      <c r="I43" s="34" t="s">
        <v>122</v>
      </c>
      <c r="J43" s="50">
        <f>SUM(J44:J45)</f>
        <v>201.70000000000002</v>
      </c>
      <c r="K43" s="50">
        <f>SUM(K44:K45)</f>
        <v>111.7</v>
      </c>
      <c r="L43" s="14">
        <f t="shared" si="1"/>
        <v>90.00000000000001</v>
      </c>
      <c r="M43" s="50">
        <f>SUM(M44:M45)</f>
        <v>201.70000000000002</v>
      </c>
    </row>
    <row r="44" spans="1:13" ht="63" customHeight="1">
      <c r="A44" s="3"/>
      <c r="B44" s="3"/>
      <c r="C44" s="3"/>
      <c r="D44" s="3"/>
      <c r="E44" s="3"/>
      <c r="F44" s="3"/>
      <c r="G44" s="4"/>
      <c r="H44" s="30" t="s">
        <v>126</v>
      </c>
      <c r="I44" s="29" t="s">
        <v>90</v>
      </c>
      <c r="J44" s="31">
        <v>200.55</v>
      </c>
      <c r="K44" s="46">
        <v>111.7</v>
      </c>
      <c r="L44" s="14">
        <f t="shared" si="1"/>
        <v>88.85000000000001</v>
      </c>
      <c r="M44" s="46">
        <v>200.55</v>
      </c>
    </row>
    <row r="45" spans="1:13" ht="90" customHeight="1">
      <c r="A45" s="3"/>
      <c r="B45" s="3"/>
      <c r="C45" s="3"/>
      <c r="D45" s="3"/>
      <c r="E45" s="3"/>
      <c r="F45" s="3"/>
      <c r="G45" s="4"/>
      <c r="H45" s="30" t="s">
        <v>127</v>
      </c>
      <c r="I45" s="42" t="s">
        <v>102</v>
      </c>
      <c r="J45" s="47">
        <v>1.15</v>
      </c>
      <c r="K45" s="48"/>
      <c r="L45" s="14">
        <f t="shared" si="1"/>
        <v>1.15</v>
      </c>
      <c r="M45" s="48">
        <v>1.15</v>
      </c>
    </row>
    <row r="46" spans="1:13" ht="36" customHeight="1">
      <c r="A46" s="3"/>
      <c r="B46" s="3"/>
      <c r="C46" s="3"/>
      <c r="D46" s="3"/>
      <c r="E46" s="3"/>
      <c r="F46" s="3"/>
      <c r="G46" s="4"/>
      <c r="H46" s="30" t="s">
        <v>123</v>
      </c>
      <c r="I46" s="42" t="s">
        <v>103</v>
      </c>
      <c r="J46" s="47">
        <v>90</v>
      </c>
      <c r="K46" s="48">
        <v>110</v>
      </c>
      <c r="L46" s="14">
        <f t="shared" si="1"/>
        <v>0</v>
      </c>
      <c r="M46" s="48">
        <v>110</v>
      </c>
    </row>
    <row r="47" spans="1:13" ht="77.25" customHeight="1">
      <c r="A47" s="3"/>
      <c r="B47" s="3"/>
      <c r="C47" s="3"/>
      <c r="D47" s="3"/>
      <c r="E47" s="3"/>
      <c r="F47" s="3"/>
      <c r="G47" s="4"/>
      <c r="H47" s="30" t="s">
        <v>128</v>
      </c>
      <c r="I47" s="42" t="s">
        <v>104</v>
      </c>
      <c r="J47" s="47">
        <v>-1424.65</v>
      </c>
      <c r="K47" s="48">
        <v>-1424.65</v>
      </c>
      <c r="L47" s="14">
        <f t="shared" si="1"/>
        <v>0</v>
      </c>
      <c r="M47" s="48">
        <v>-1424.65</v>
      </c>
    </row>
    <row r="48" spans="1:13" ht="76.5" customHeight="1">
      <c r="A48" s="3"/>
      <c r="B48" s="3"/>
      <c r="C48" s="3"/>
      <c r="D48" s="3"/>
      <c r="E48" s="3"/>
      <c r="F48" s="3"/>
      <c r="G48" s="4"/>
      <c r="H48" s="30" t="s">
        <v>129</v>
      </c>
      <c r="I48" s="42" t="s">
        <v>104</v>
      </c>
      <c r="J48" s="47">
        <v>-175.67</v>
      </c>
      <c r="K48" s="48">
        <v>-175.67</v>
      </c>
      <c r="L48" s="14">
        <f t="shared" si="1"/>
        <v>0</v>
      </c>
      <c r="M48" s="48">
        <v>-175.67</v>
      </c>
    </row>
    <row r="49" spans="1:13" ht="18.75" customHeight="1">
      <c r="A49" s="3"/>
      <c r="B49" s="3"/>
      <c r="C49" s="3"/>
      <c r="D49" s="3"/>
      <c r="E49" s="3"/>
      <c r="F49" s="3"/>
      <c r="G49" s="4"/>
      <c r="H49" s="73" t="s">
        <v>6</v>
      </c>
      <c r="I49" s="74"/>
      <c r="J49" s="43">
        <f>J8+J34</f>
        <v>157455.58000000002</v>
      </c>
      <c r="K49" s="43">
        <f>K8+K34</f>
        <v>50731.509999999995</v>
      </c>
      <c r="L49" s="43">
        <f>L8+L34</f>
        <v>106811.92000000001</v>
      </c>
      <c r="M49" s="43">
        <f>M8+M34</f>
        <v>157538.43000000002</v>
      </c>
    </row>
    <row r="50" spans="1:13" ht="27" customHeight="1">
      <c r="A50" s="3"/>
      <c r="B50" s="3"/>
      <c r="C50" s="3"/>
      <c r="D50" s="3"/>
      <c r="E50" s="3"/>
      <c r="F50" s="3"/>
      <c r="G50" s="4"/>
      <c r="H50" s="20"/>
      <c r="I50" s="20" t="s">
        <v>50</v>
      </c>
      <c r="J50" s="23"/>
      <c r="K50" s="23"/>
      <c r="L50" s="67"/>
      <c r="M50" s="67"/>
    </row>
    <row r="51" spans="1:13" ht="16.5" customHeight="1">
      <c r="A51" s="1" t="s">
        <v>5</v>
      </c>
      <c r="B51" s="1" t="s">
        <v>5</v>
      </c>
      <c r="C51" s="1" t="s">
        <v>5</v>
      </c>
      <c r="D51" s="1" t="s">
        <v>5</v>
      </c>
      <c r="E51" s="1" t="s">
        <v>5</v>
      </c>
      <c r="F51" s="1" t="s">
        <v>5</v>
      </c>
      <c r="G51" s="2" t="s">
        <v>5</v>
      </c>
      <c r="H51" s="21" t="s">
        <v>59</v>
      </c>
      <c r="I51" s="20" t="s">
        <v>51</v>
      </c>
      <c r="J51" s="14">
        <v>1263.72</v>
      </c>
      <c r="K51" s="14">
        <v>840.84</v>
      </c>
      <c r="L51" s="70">
        <f>M51-K51</f>
        <v>422.88</v>
      </c>
      <c r="M51" s="14">
        <v>1263.72</v>
      </c>
    </row>
    <row r="52" spans="8:13" ht="15">
      <c r="H52" s="21" t="s">
        <v>91</v>
      </c>
      <c r="I52" s="20" t="s">
        <v>92</v>
      </c>
      <c r="J52" s="14">
        <v>200.55</v>
      </c>
      <c r="K52" s="14">
        <v>111.7</v>
      </c>
      <c r="L52" s="70">
        <f aca="true" t="shared" si="2" ref="L52:L60">M52-K52</f>
        <v>88.85000000000001</v>
      </c>
      <c r="M52" s="14">
        <v>200.55</v>
      </c>
    </row>
    <row r="53" spans="8:13" ht="35.25" customHeight="1">
      <c r="H53" s="21" t="s">
        <v>60</v>
      </c>
      <c r="I53" s="20" t="s">
        <v>52</v>
      </c>
      <c r="J53" s="14">
        <v>311.69</v>
      </c>
      <c r="K53" s="14">
        <v>278.02</v>
      </c>
      <c r="L53" s="70">
        <f t="shared" si="2"/>
        <v>33.670000000000016</v>
      </c>
      <c r="M53" s="14">
        <v>311.69</v>
      </c>
    </row>
    <row r="54" spans="8:13" ht="17.25" customHeight="1">
      <c r="H54" s="22" t="s">
        <v>61</v>
      </c>
      <c r="I54" s="26" t="s">
        <v>83</v>
      </c>
      <c r="J54" s="14">
        <v>34795.08</v>
      </c>
      <c r="K54" s="14">
        <v>15999.77</v>
      </c>
      <c r="L54" s="70">
        <f t="shared" si="2"/>
        <v>18795.31</v>
      </c>
      <c r="M54" s="14">
        <v>34795.08</v>
      </c>
    </row>
    <row r="55" spans="8:13" ht="33" customHeight="1">
      <c r="H55" s="22" t="s">
        <v>62</v>
      </c>
      <c r="I55" s="20" t="s">
        <v>53</v>
      </c>
      <c r="J55" s="14">
        <v>268.16</v>
      </c>
      <c r="K55" s="14">
        <v>222.16</v>
      </c>
      <c r="L55" s="70">
        <f t="shared" si="2"/>
        <v>46.00000000000003</v>
      </c>
      <c r="M55" s="14">
        <v>268.16</v>
      </c>
    </row>
    <row r="56" spans="8:13" ht="21.75" customHeight="1">
      <c r="H56" s="21" t="s">
        <v>63</v>
      </c>
      <c r="I56" s="20" t="s">
        <v>54</v>
      </c>
      <c r="J56" s="14">
        <v>102831.11</v>
      </c>
      <c r="K56" s="14">
        <v>19252.67</v>
      </c>
      <c r="L56" s="70">
        <f t="shared" si="2"/>
        <v>83578.44</v>
      </c>
      <c r="M56" s="14">
        <v>102831.11</v>
      </c>
    </row>
    <row r="57" spans="8:13" ht="16.5" customHeight="1">
      <c r="H57" s="21" t="s">
        <v>64</v>
      </c>
      <c r="I57" s="20" t="s">
        <v>55</v>
      </c>
      <c r="J57" s="14">
        <v>254.81</v>
      </c>
      <c r="K57" s="14">
        <v>241.55</v>
      </c>
      <c r="L57" s="70">
        <f t="shared" si="2"/>
        <v>13.259999999999991</v>
      </c>
      <c r="M57" s="14">
        <v>254.81</v>
      </c>
    </row>
    <row r="58" spans="8:13" ht="31.5" customHeight="1">
      <c r="H58" s="21" t="s">
        <v>65</v>
      </c>
      <c r="I58" s="20" t="s">
        <v>56</v>
      </c>
      <c r="J58" s="14">
        <v>20166.75</v>
      </c>
      <c r="K58" s="14">
        <v>13363.81</v>
      </c>
      <c r="L58" s="70">
        <f t="shared" si="2"/>
        <v>6802.9400000000005</v>
      </c>
      <c r="M58" s="14">
        <v>20166.75</v>
      </c>
    </row>
    <row r="59" spans="8:13" ht="18" customHeight="1">
      <c r="H59" s="21" t="s">
        <v>84</v>
      </c>
      <c r="I59" s="27" t="s">
        <v>85</v>
      </c>
      <c r="J59" s="17">
        <v>36</v>
      </c>
      <c r="K59" s="16">
        <v>27</v>
      </c>
      <c r="L59" s="70">
        <f t="shared" si="2"/>
        <v>9</v>
      </c>
      <c r="M59" s="16">
        <v>36</v>
      </c>
    </row>
    <row r="60" spans="8:13" ht="19.5" customHeight="1">
      <c r="H60" s="21">
        <v>1100</v>
      </c>
      <c r="I60" s="20" t="s">
        <v>57</v>
      </c>
      <c r="J60" s="14">
        <v>40.49</v>
      </c>
      <c r="K60" s="14">
        <v>35.04</v>
      </c>
      <c r="L60" s="70">
        <f t="shared" si="2"/>
        <v>5.450000000000003</v>
      </c>
      <c r="M60" s="14">
        <v>40.49</v>
      </c>
    </row>
    <row r="61" spans="8:13" ht="20.25" customHeight="1">
      <c r="H61" s="20"/>
      <c r="I61" s="24" t="s">
        <v>58</v>
      </c>
      <c r="J61" s="25">
        <f>SUM(J51:J60)</f>
        <v>160168.36</v>
      </c>
      <c r="K61" s="64">
        <f>SUM(K51:K60)</f>
        <v>50372.560000000005</v>
      </c>
      <c r="L61" s="64">
        <f>SUM(L51:L60)</f>
        <v>109795.8</v>
      </c>
      <c r="M61" s="64">
        <f>SUM(M51:M60)</f>
        <v>160168.36</v>
      </c>
    </row>
    <row r="62" ht="18" customHeight="1"/>
    <row r="63" ht="15.75" customHeight="1" hidden="1"/>
  </sheetData>
  <sheetProtection/>
  <mergeCells count="8">
    <mergeCell ref="L5:M5"/>
    <mergeCell ref="H49:I49"/>
    <mergeCell ref="H1:M1"/>
    <mergeCell ref="H2:M2"/>
    <mergeCell ref="H5:H6"/>
    <mergeCell ref="I5:I6"/>
    <mergeCell ref="J5:J6"/>
    <mergeCell ref="K5:K6"/>
  </mergeCells>
  <printOptions/>
  <pageMargins left="0.5905511811023623" right="0.1968503937007874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</dc:creator>
  <cp:keywords/>
  <dc:description/>
  <cp:lastModifiedBy>Владелец</cp:lastModifiedBy>
  <cp:lastPrinted>2019-11-14T12:45:55Z</cp:lastPrinted>
  <dcterms:created xsi:type="dcterms:W3CDTF">2010-08-24T05:27:08Z</dcterms:created>
  <dcterms:modified xsi:type="dcterms:W3CDTF">2020-02-26T11:07:44Z</dcterms:modified>
  <cp:category/>
  <cp:version/>
  <cp:contentType/>
  <cp:contentStatus/>
</cp:coreProperties>
</file>