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Лист1!$A$1:$M$68</definedName>
  </definedNames>
  <calcPr calcId="145621"/>
</workbook>
</file>

<file path=xl/calcChain.xml><?xml version="1.0" encoding="utf-8"?>
<calcChain xmlns="http://schemas.openxmlformats.org/spreadsheetml/2006/main">
  <c r="K32" i="1" l="1"/>
  <c r="L32" i="1"/>
  <c r="M32" i="1"/>
  <c r="I32" i="1"/>
  <c r="I47" i="1"/>
  <c r="J32" i="1"/>
  <c r="J17" i="1"/>
  <c r="J11" i="1"/>
  <c r="J14" i="1" l="1"/>
  <c r="J12" i="1"/>
  <c r="K55" i="1" l="1"/>
  <c r="L55" i="1"/>
  <c r="M55" i="1"/>
  <c r="L47" i="1"/>
  <c r="M47" i="1"/>
  <c r="L45" i="1"/>
  <c r="M45" i="1"/>
  <c r="K49" i="1"/>
  <c r="L49" i="1"/>
  <c r="M49" i="1"/>
  <c r="K40" i="1"/>
  <c r="L40" i="1"/>
  <c r="M40" i="1"/>
  <c r="K35" i="1"/>
  <c r="L35" i="1"/>
  <c r="M35" i="1"/>
  <c r="K29" i="1"/>
  <c r="L29" i="1"/>
  <c r="M29" i="1"/>
  <c r="J26" i="1"/>
  <c r="K26" i="1"/>
  <c r="L26" i="1"/>
  <c r="M26" i="1"/>
  <c r="K11" i="1"/>
  <c r="L11" i="1"/>
  <c r="M11" i="1"/>
  <c r="J58" i="1"/>
  <c r="J57" i="1" s="1"/>
  <c r="J55" i="1"/>
  <c r="J49" i="1"/>
  <c r="J47" i="1"/>
  <c r="J45" i="1"/>
  <c r="J40" i="1"/>
  <c r="J35" i="1"/>
  <c r="I40" i="1"/>
  <c r="I58" i="1"/>
  <c r="I57" i="1" s="1"/>
  <c r="I49" i="1"/>
  <c r="K47" i="1"/>
  <c r="I35" i="1"/>
  <c r="M44" i="1" l="1"/>
  <c r="M43" i="1" s="1"/>
  <c r="L44" i="1"/>
  <c r="L43" i="1" s="1"/>
  <c r="J44" i="1"/>
  <c r="J43" i="1" s="1"/>
  <c r="I45" i="1"/>
  <c r="I44" i="1" s="1"/>
  <c r="I26" i="1"/>
  <c r="J42" i="1" l="1"/>
  <c r="K57" i="1"/>
  <c r="L57" i="1"/>
  <c r="L42" i="1" s="1"/>
  <c r="M57" i="1"/>
  <c r="M42" i="1" s="1"/>
  <c r="K45" i="1"/>
  <c r="K44" i="1" s="1"/>
  <c r="K43" i="1" s="1"/>
  <c r="J38" i="1"/>
  <c r="K38" i="1"/>
  <c r="L38" i="1"/>
  <c r="M38" i="1"/>
  <c r="J29" i="1"/>
  <c r="J24" i="1"/>
  <c r="K24" i="1"/>
  <c r="L24" i="1"/>
  <c r="M24" i="1"/>
  <c r="J22" i="1"/>
  <c r="K22" i="1"/>
  <c r="L22" i="1"/>
  <c r="M22" i="1"/>
  <c r="K17" i="1"/>
  <c r="L17" i="1"/>
  <c r="M17" i="1"/>
  <c r="J10" i="1"/>
  <c r="K10" i="1"/>
  <c r="L10" i="1"/>
  <c r="M10" i="1"/>
  <c r="I55" i="1"/>
  <c r="I43" i="1" s="1"/>
  <c r="I29" i="1"/>
  <c r="I38" i="1"/>
  <c r="I22" i="1"/>
  <c r="I17" i="1"/>
  <c r="I11" i="1"/>
  <c r="I10" i="1" s="1"/>
  <c r="K42" i="1" l="1"/>
  <c r="J9" i="1"/>
  <c r="I42" i="1"/>
  <c r="K9" i="1"/>
  <c r="L9" i="1"/>
  <c r="L60" i="1" s="1"/>
  <c r="M9" i="1"/>
  <c r="I24" i="1"/>
  <c r="I9" i="1" s="1"/>
  <c r="K60" i="1" l="1"/>
  <c r="M60" i="1"/>
  <c r="I60" i="1"/>
  <c r="J60" i="1"/>
</calcChain>
</file>

<file path=xl/sharedStrings.xml><?xml version="1.0" encoding="utf-8"?>
<sst xmlns="http://schemas.openxmlformats.org/spreadsheetml/2006/main" count="163" uniqueCount="126">
  <si>
    <t>Номер реестровой записи*</t>
  </si>
  <si>
    <t>Наим. Гр.ист. доходов бюджетов/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</si>
  <si>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</si>
  <si>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</si>
  <si>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</si>
  <si>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</si>
  <si>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</si>
  <si>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</si>
  <si>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</si>
  <si>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</si>
  <si>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</si>
  <si>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</si>
  <si>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</si>
  <si>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</si>
  <si>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</si>
  <si>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</si>
  <si>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</si>
  <si>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 НА ИМУЩЕСТВО</t>
  </si>
  <si>
    <t>Налог на имущество физических лиц, взимаемый по ставкам ,применяемым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</si>
  <si>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</si>
  <si>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</si>
  <si>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</si>
  <si>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</si>
  <si>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</si>
  <si>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</si>
  <si>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</si>
  <si>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</si>
  <si>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</si>
  <si>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</si>
  <si>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</si>
  <si>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</si>
  <si>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</si>
  <si>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</si>
  <si>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</si>
  <si>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</si>
  <si>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</si>
  <si>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</si>
  <si>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</si>
  <si>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</si>
  <si>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</si>
  <si>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</si>
  <si>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</t>
  </si>
  <si>
    <t>(уполномоченное лицо)</t>
  </si>
  <si>
    <t>Начальник финансового отдела</t>
  </si>
  <si>
    <t>(подпись)</t>
  </si>
  <si>
    <t>(расшифровка подписи)</t>
  </si>
  <si>
    <t>Доходы от оказания платных услуг (работ) и компенсации затрат государства</t>
  </si>
  <si>
    <t>Приложение к порядку формирования и ведения реестра источников доходов бюджета Палехского городского поселения</t>
  </si>
  <si>
    <t>Реестр источников доходов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</si>
  <si>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</si>
  <si>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муниципальных образований Ивановской области в целях предоставления социальных выплат молодым семьям на приобретение (строительство) жилого помещения</t>
  </si>
  <si>
    <t>Субсидии бюджетам городских поселений на поддержку отрасли культуры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</si>
  <si>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</si>
  <si>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</si>
  <si>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Инициативные платежи, зачисляемые в бюджеты городских поселений</t>
  </si>
  <si>
    <t>ПРОЧИЕ НЕНАЛОГОВЫЕ ДОХОДЫ</t>
  </si>
  <si>
    <t>000 10000000000000000</t>
  </si>
  <si>
    <t>182 10100000000000000</t>
  </si>
  <si>
    <t>182 10102000010000100</t>
  </si>
  <si>
    <t>Управление Федеральной налоговой службы по Ивановской области</t>
  </si>
  <si>
    <t>182 10102010010000110</t>
  </si>
  <si>
    <t>182 10102020010000110</t>
  </si>
  <si>
    <t>182 10102030010000110</t>
  </si>
  <si>
    <t>182 10500000000000000</t>
  </si>
  <si>
    <t>182 10503010011000110</t>
  </si>
  <si>
    <t>182 10600000000000110</t>
  </si>
  <si>
    <t>182 10601030130000110</t>
  </si>
  <si>
    <t>182 10606000000000110</t>
  </si>
  <si>
    <t>182 10606033130000110</t>
  </si>
  <si>
    <t>182 10606043130000110</t>
  </si>
  <si>
    <t>000 11100000000000000</t>
  </si>
  <si>
    <t>051 11105013130000120</t>
  </si>
  <si>
    <t>924 11109045130000120</t>
  </si>
  <si>
    <t>000 1130000000000000</t>
  </si>
  <si>
    <t>924 11301995130000130</t>
  </si>
  <si>
    <t>000 11400000000000000</t>
  </si>
  <si>
    <t>924 11406013130000430</t>
  </si>
  <si>
    <t>051 11406013130000430</t>
  </si>
  <si>
    <t>000 11600000000000000</t>
  </si>
  <si>
    <t>924 11610123010131140</t>
  </si>
  <si>
    <t>000 11700000000000000</t>
  </si>
  <si>
    <t>000 10300000000000000</t>
  </si>
  <si>
    <t>924 11715030130000150</t>
  </si>
  <si>
    <t>000 20000000000000000</t>
  </si>
  <si>
    <t>000 20200000000000000</t>
  </si>
  <si>
    <t>000 20210000000000150</t>
  </si>
  <si>
    <t>920 20215001000000150</t>
  </si>
  <si>
    <t>920 20215001130000150</t>
  </si>
  <si>
    <t>920 20215002000000150</t>
  </si>
  <si>
    <t>920 20215002130000150</t>
  </si>
  <si>
    <t>000 20220000000000150</t>
  </si>
  <si>
    <t>924 20220041130000150</t>
  </si>
  <si>
    <t>924 20225497130000150</t>
  </si>
  <si>
    <t>924 20225519130000150</t>
  </si>
  <si>
    <t>924 20229999130000150</t>
  </si>
  <si>
    <t>000 20230000000000150</t>
  </si>
  <si>
    <t>924 20235118130000150</t>
  </si>
  <si>
    <t>000 21900000000000000</t>
  </si>
  <si>
    <t>924 21900000130000150</t>
  </si>
  <si>
    <t>924 219600010130000150</t>
  </si>
  <si>
    <t>Администрация Палехского муниципального района</t>
  </si>
  <si>
    <t>администрация Палехского муниципального района</t>
  </si>
  <si>
    <t>Финансовый отдел администрации Палехского муниципального района</t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</si>
  <si>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администрация Палехского муниципального района</t>
    </r>
  </si>
  <si>
    <t>бюджета Палехского городского поселения на 2024 год и плановый период 2025 и 2026 годов</t>
  </si>
  <si>
    <t>Прогноз доходов бюджета на 2023 г. (текущий финансовый год), руб.</t>
  </si>
  <si>
    <t>Кассовые поступления в текущем финансовом году (по состоянию на 01.10.2023.), руб.</t>
  </si>
  <si>
    <t>на 2024 г. (очередной финансовый год),  руб.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</si>
  <si>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</si>
  <si>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</si>
  <si>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</si>
  <si>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</si>
  <si>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</si>
  <si>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</si>
  <si>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</si>
  <si>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</si>
  <si>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</si>
  <si>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</si>
  <si>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</si>
  <si>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</si>
  <si>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бюджетов городских поселений</t>
  </si>
  <si>
    <t>924 11302995130000130</t>
  </si>
  <si>
    <t>924 20220216130000150</t>
  </si>
  <si>
    <t>на 2025 г. (очередной финансовый год),  руб.</t>
  </si>
  <si>
    <t>на 2026 г. (очередной финансовый год),  руб.</t>
  </si>
  <si>
    <t xml:space="preserve">Молчагина Л.А.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</si>
</sst>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="87" zoomScaleNormal="87" workbookViewId="0">
      <pane ySplit="7" topLeftCell="A59" activePane="bottomLeft" state="frozen"/>
      <selection pane="bottomLeft" activeCell="L24" sqref="L24"/>
    </sheetView>
  </sheetViews>
  <sheetFormatPr defaultRowHeight="15" x14ac:dyDescent="0.25"/>
  <cols>
    <col min="1" max="1" width="7.140625" customWidth="1"/>
    <col min="2" max="2" width="10" customWidth="1"/>
    <col min="3" max="3" width="23.5703125" style="3" customWidth="1"/>
    <col min="4" max="5" width="16.28515625" customWidth="1"/>
    <col min="6" max="6" width="19.28515625" customWidth="1"/>
    <col min="7" max="8" width="3.42578125" customWidth="1"/>
    <col min="9" max="10" width="17.5703125" customWidth="1"/>
    <col min="11" max="13" width="17.140625" customWidth="1"/>
  </cols>
  <sheetData>
    <row r="1" spans="1:16" ht="48" customHeight="1" x14ac:dyDescent="0.25">
      <c r="K1" s="44" t="s">
        <v>47</v>
      </c>
      <c r="L1" s="44"/>
      <c r="M1" s="44"/>
    </row>
    <row r="3" spans="1:16" x14ac:dyDescent="0.25">
      <c r="C3" s="4"/>
      <c r="D3" s="5"/>
      <c r="E3" s="45" t="s">
        <v>48</v>
      </c>
      <c r="F3" s="45"/>
      <c r="G3" s="45"/>
      <c r="H3" s="45"/>
      <c r="I3" s="45"/>
      <c r="J3" s="45"/>
      <c r="K3" s="5"/>
      <c r="L3" s="5"/>
    </row>
    <row r="4" spans="1:16" x14ac:dyDescent="0.25">
      <c r="C4" s="46" t="s">
        <v>104</v>
      </c>
      <c r="D4" s="46"/>
      <c r="E4" s="46"/>
      <c r="F4" s="46"/>
      <c r="G4" s="46"/>
      <c r="H4" s="46"/>
      <c r="I4" s="46"/>
      <c r="J4" s="46"/>
      <c r="K4" s="46"/>
      <c r="L4" s="46"/>
    </row>
    <row r="6" spans="1:16" ht="15.75" x14ac:dyDescent="0.25">
      <c r="A6" s="28" t="s">
        <v>0</v>
      </c>
      <c r="B6" s="28" t="s">
        <v>1</v>
      </c>
      <c r="C6" s="28" t="s">
        <v>2</v>
      </c>
      <c r="D6" s="28"/>
      <c r="E6" s="28"/>
      <c r="F6" s="28" t="s">
        <v>3</v>
      </c>
      <c r="G6" s="28" t="s">
        <v>4</v>
      </c>
      <c r="H6" s="28"/>
      <c r="I6" s="28" t="s">
        <v>105</v>
      </c>
      <c r="J6" s="28" t="s">
        <v>106</v>
      </c>
      <c r="K6" s="28" t="s">
        <v>5</v>
      </c>
      <c r="L6" s="28"/>
      <c r="M6" s="28"/>
      <c r="N6" s="26"/>
      <c r="O6" s="27"/>
      <c r="P6" s="27"/>
    </row>
    <row r="7" spans="1:16" ht="75.75" customHeight="1" x14ac:dyDescent="0.25">
      <c r="A7" s="28"/>
      <c r="B7" s="28"/>
      <c r="C7" s="7" t="s">
        <v>6</v>
      </c>
      <c r="D7" s="28" t="s">
        <v>7</v>
      </c>
      <c r="E7" s="28"/>
      <c r="F7" s="28"/>
      <c r="G7" s="28"/>
      <c r="H7" s="28"/>
      <c r="I7" s="28"/>
      <c r="J7" s="28"/>
      <c r="K7" s="6" t="s">
        <v>107</v>
      </c>
      <c r="L7" s="6" t="s">
        <v>123</v>
      </c>
      <c r="M7" s="6" t="s">
        <v>124</v>
      </c>
      <c r="N7" s="26"/>
      <c r="O7" s="27"/>
      <c r="P7" s="27"/>
    </row>
    <row r="8" spans="1:16" ht="15.75" x14ac:dyDescent="0.25">
      <c r="A8" s="6">
        <v>1</v>
      </c>
      <c r="B8" s="6">
        <v>2</v>
      </c>
      <c r="C8" s="7">
        <v>3</v>
      </c>
      <c r="D8" s="28">
        <v>4</v>
      </c>
      <c r="E8" s="28"/>
      <c r="F8" s="6">
        <v>5</v>
      </c>
      <c r="G8" s="28">
        <v>6</v>
      </c>
      <c r="H8" s="28"/>
      <c r="I8" s="6">
        <v>7</v>
      </c>
      <c r="J8" s="6">
        <v>8</v>
      </c>
      <c r="K8" s="6">
        <v>9</v>
      </c>
      <c r="L8" s="6">
        <v>10</v>
      </c>
      <c r="M8" s="6">
        <v>11</v>
      </c>
      <c r="N8" s="26"/>
      <c r="O8" s="27"/>
      <c r="P8" s="27"/>
    </row>
    <row r="9" spans="1:16" ht="38.25" customHeight="1" x14ac:dyDescent="0.25">
      <c r="A9" s="8"/>
      <c r="B9" s="8"/>
      <c r="C9" s="19" t="s">
        <v>56</v>
      </c>
      <c r="D9" s="30" t="s">
        <v>8</v>
      </c>
      <c r="E9" s="30"/>
      <c r="F9" s="9"/>
      <c r="G9" s="30"/>
      <c r="H9" s="30"/>
      <c r="I9" s="10">
        <f>I10+I17+I22+I24+I29+I32+I38+I35+I40</f>
        <v>35622834.469999999</v>
      </c>
      <c r="J9" s="10">
        <f>J10+J17+J22+J24+J29+J32+J38+J35+J40</f>
        <v>23453211.520000003</v>
      </c>
      <c r="K9" s="10">
        <f>K10+K17+K22+K24+K29+K32+K38+K35</f>
        <v>33019392.52</v>
      </c>
      <c r="L9" s="10">
        <f>L10+L17+L22+L24+L29+L32+L38+L35</f>
        <v>33709244.93</v>
      </c>
      <c r="M9" s="10">
        <f>M10+M17+M22+M24+M29+M32+M38+M35</f>
        <v>34101739.010000005</v>
      </c>
      <c r="N9" s="26"/>
      <c r="O9" s="27"/>
      <c r="P9" s="27"/>
    </row>
    <row r="10" spans="1:16" ht="69" customHeight="1" x14ac:dyDescent="0.25">
      <c r="A10" s="8"/>
      <c r="B10" s="8"/>
      <c r="C10" s="19" t="s">
        <v>57</v>
      </c>
      <c r="D10" s="30" t="s">
        <v>9</v>
      </c>
      <c r="E10" s="30"/>
      <c r="F10" s="15" t="s">
        <v>59</v>
      </c>
      <c r="G10" s="30"/>
      <c r="H10" s="30"/>
      <c r="I10" s="10">
        <f>I11</f>
        <v>30325407.059999999</v>
      </c>
      <c r="J10" s="10">
        <f>J11</f>
        <v>20841138.07</v>
      </c>
      <c r="K10" s="10">
        <f t="shared" ref="K10:M10" si="0">K11</f>
        <v>28500000</v>
      </c>
      <c r="L10" s="10">
        <f t="shared" si="0"/>
        <v>29070000</v>
      </c>
      <c r="M10" s="10">
        <f t="shared" si="0"/>
        <v>29400000</v>
      </c>
      <c r="N10" s="26"/>
      <c r="O10" s="27"/>
      <c r="P10" s="27"/>
    </row>
    <row r="11" spans="1:16" ht="63.75" x14ac:dyDescent="0.25">
      <c r="A11" s="8"/>
      <c r="B11" s="8"/>
      <c r="C11" s="20" t="s">
        <v>58</v>
      </c>
      <c r="D11" s="31" t="s">
        <v>10</v>
      </c>
      <c r="E11" s="31"/>
      <c r="F11" s="11" t="s">
        <v>59</v>
      </c>
      <c r="G11" s="31"/>
      <c r="H11" s="31"/>
      <c r="I11" s="12">
        <f>I12+I13+I14+I16</f>
        <v>30325407.059999999</v>
      </c>
      <c r="J11" s="12">
        <f>J12+J13+J14+J16+J15</f>
        <v>20841138.07</v>
      </c>
      <c r="K11" s="12">
        <f t="shared" ref="K11:M11" si="1">K12+K13+K14+K16</f>
        <v>28500000</v>
      </c>
      <c r="L11" s="12">
        <f t="shared" si="1"/>
        <v>29070000</v>
      </c>
      <c r="M11" s="12">
        <f t="shared" si="1"/>
        <v>29400000</v>
      </c>
      <c r="N11" s="26"/>
      <c r="O11" s="27"/>
      <c r="P11" s="27"/>
    </row>
    <row r="12" spans="1:16" ht="113.25" customHeight="1" x14ac:dyDescent="0.25">
      <c r="A12" s="8"/>
      <c r="B12" s="8"/>
      <c r="C12" s="7" t="s">
        <v>60</v>
      </c>
      <c r="D12" s="25" t="s">
        <v>11</v>
      </c>
      <c r="E12" s="25"/>
      <c r="F12" s="13" t="s">
        <v>59</v>
      </c>
      <c r="G12" s="25"/>
      <c r="H12" s="25"/>
      <c r="I12" s="14">
        <v>30020407.059999999</v>
      </c>
      <c r="J12" s="14">
        <f>20711350.76+367.83</f>
        <v>20711718.59</v>
      </c>
      <c r="K12" s="14">
        <v>28350000</v>
      </c>
      <c r="L12" s="14">
        <v>29070000</v>
      </c>
      <c r="M12" s="14">
        <v>29400000</v>
      </c>
      <c r="N12" s="26"/>
      <c r="O12" s="27"/>
      <c r="P12" s="27"/>
    </row>
    <row r="13" spans="1:16" ht="169.5" customHeight="1" x14ac:dyDescent="0.25">
      <c r="A13" s="8"/>
      <c r="B13" s="8"/>
      <c r="C13" s="7" t="s">
        <v>61</v>
      </c>
      <c r="D13" s="25" t="s">
        <v>12</v>
      </c>
      <c r="E13" s="25"/>
      <c r="F13" s="13" t="s">
        <v>59</v>
      </c>
      <c r="G13" s="25"/>
      <c r="H13" s="25"/>
      <c r="I13" s="14">
        <v>83000</v>
      </c>
      <c r="J13" s="14">
        <v>-32318.84</v>
      </c>
      <c r="K13" s="14">
        <v>0</v>
      </c>
      <c r="L13" s="14">
        <v>0</v>
      </c>
      <c r="M13" s="14">
        <v>0</v>
      </c>
      <c r="N13" s="26"/>
      <c r="O13" s="27"/>
      <c r="P13" s="27"/>
    </row>
    <row r="14" spans="1:16" ht="76.5" customHeight="1" x14ac:dyDescent="0.25">
      <c r="A14" s="8"/>
      <c r="B14" s="8"/>
      <c r="C14" s="7" t="s">
        <v>62</v>
      </c>
      <c r="D14" s="29" t="s">
        <v>13</v>
      </c>
      <c r="E14" s="29"/>
      <c r="F14" s="13" t="s">
        <v>59</v>
      </c>
      <c r="G14" s="25"/>
      <c r="H14" s="25"/>
      <c r="I14" s="14">
        <v>222000</v>
      </c>
      <c r="J14" s="14">
        <f>161889.01+157.4</f>
        <v>162046.41</v>
      </c>
      <c r="K14" s="14">
        <v>150000</v>
      </c>
      <c r="L14" s="14">
        <v>0</v>
      </c>
      <c r="M14" s="14">
        <v>0</v>
      </c>
      <c r="N14" s="26"/>
      <c r="O14" s="27"/>
      <c r="P14" s="27"/>
    </row>
    <row r="15" spans="1:16" ht="159" customHeight="1" x14ac:dyDescent="0.25">
      <c r="A15" s="22"/>
      <c r="B15" s="22"/>
      <c r="C15" s="7" t="s">
        <v>109</v>
      </c>
      <c r="D15" s="25" t="s">
        <v>108</v>
      </c>
      <c r="E15" s="25"/>
      <c r="F15" s="13" t="s">
        <v>59</v>
      </c>
      <c r="G15" s="25"/>
      <c r="H15" s="25"/>
      <c r="I15" s="23"/>
      <c r="J15" s="23">
        <v>-601.04</v>
      </c>
      <c r="K15" s="23">
        <v>0</v>
      </c>
      <c r="L15" s="23">
        <v>0</v>
      </c>
      <c r="M15" s="23">
        <v>0</v>
      </c>
      <c r="N15" s="26"/>
      <c r="O15" s="27"/>
      <c r="P15" s="27"/>
    </row>
    <row r="16" spans="1:16" ht="87.75" customHeight="1" x14ac:dyDescent="0.25">
      <c r="A16" s="8"/>
      <c r="B16" s="8"/>
      <c r="C16" s="7" t="s">
        <v>110</v>
      </c>
      <c r="D16" s="25" t="s">
        <v>111</v>
      </c>
      <c r="E16" s="25"/>
      <c r="F16" s="13" t="s">
        <v>59</v>
      </c>
      <c r="G16" s="25"/>
      <c r="H16" s="25"/>
      <c r="I16" s="14"/>
      <c r="J16" s="14">
        <v>292.95</v>
      </c>
      <c r="K16" s="14">
        <v>0</v>
      </c>
      <c r="L16" s="14">
        <v>0</v>
      </c>
      <c r="M16" s="14">
        <v>0</v>
      </c>
      <c r="N16" s="26"/>
      <c r="O16" s="27"/>
      <c r="P16" s="27"/>
    </row>
    <row r="17" spans="1:16" ht="69" customHeight="1" x14ac:dyDescent="0.25">
      <c r="A17" s="9"/>
      <c r="B17" s="9"/>
      <c r="C17" s="19" t="s">
        <v>81</v>
      </c>
      <c r="D17" s="32" t="s">
        <v>14</v>
      </c>
      <c r="E17" s="32"/>
      <c r="F17" s="15" t="s">
        <v>59</v>
      </c>
      <c r="G17" s="30"/>
      <c r="H17" s="30"/>
      <c r="I17" s="10">
        <f>I18+I19+I20+I21</f>
        <v>1304620</v>
      </c>
      <c r="J17" s="10">
        <f>J18+J19+J20+J21</f>
        <v>1098616.54</v>
      </c>
      <c r="K17" s="10">
        <f t="shared" ref="K17:M17" si="2">K18+K19+K20+K21</f>
        <v>1519392.5200000003</v>
      </c>
      <c r="L17" s="10">
        <f t="shared" si="2"/>
        <v>1587244.93</v>
      </c>
      <c r="M17" s="10">
        <f t="shared" si="2"/>
        <v>1613739.01</v>
      </c>
      <c r="N17" s="26"/>
      <c r="O17" s="27"/>
      <c r="P17" s="27"/>
    </row>
    <row r="18" spans="1:16" ht="168.75" customHeight="1" x14ac:dyDescent="0.25">
      <c r="A18" s="8"/>
      <c r="B18" s="8"/>
      <c r="C18" s="7" t="s">
        <v>112</v>
      </c>
      <c r="D18" s="25" t="s">
        <v>113</v>
      </c>
      <c r="E18" s="25"/>
      <c r="F18" s="13" t="s">
        <v>59</v>
      </c>
      <c r="G18" s="25"/>
      <c r="H18" s="25"/>
      <c r="I18" s="14">
        <v>617940</v>
      </c>
      <c r="J18" s="14">
        <v>562751.82999999996</v>
      </c>
      <c r="K18" s="14">
        <v>792426.37</v>
      </c>
      <c r="L18" s="14">
        <v>825775.84</v>
      </c>
      <c r="M18" s="14">
        <v>840593.42</v>
      </c>
      <c r="N18" s="26"/>
      <c r="O18" s="27"/>
      <c r="P18" s="27"/>
    </row>
    <row r="19" spans="1:16" ht="196.5" customHeight="1" x14ac:dyDescent="0.25">
      <c r="A19" s="8"/>
      <c r="B19" s="8"/>
      <c r="C19" s="7" t="s">
        <v>114</v>
      </c>
      <c r="D19" s="25" t="s">
        <v>115</v>
      </c>
      <c r="E19" s="25"/>
      <c r="F19" s="13" t="s">
        <v>59</v>
      </c>
      <c r="G19" s="25"/>
      <c r="H19" s="25"/>
      <c r="I19" s="14">
        <v>4290</v>
      </c>
      <c r="J19" s="14">
        <v>3032.18</v>
      </c>
      <c r="K19" s="14">
        <v>3775.65</v>
      </c>
      <c r="L19" s="14">
        <v>4338.7299999999996</v>
      </c>
      <c r="M19" s="14">
        <v>4465</v>
      </c>
      <c r="N19" s="26"/>
      <c r="O19" s="27"/>
      <c r="P19" s="27"/>
    </row>
    <row r="20" spans="1:16" ht="174.75" customHeight="1" x14ac:dyDescent="0.25">
      <c r="A20" s="8"/>
      <c r="B20" s="8"/>
      <c r="C20" s="7" t="s">
        <v>116</v>
      </c>
      <c r="D20" s="25" t="s">
        <v>117</v>
      </c>
      <c r="E20" s="25"/>
      <c r="F20" s="13" t="s">
        <v>59</v>
      </c>
      <c r="G20" s="25"/>
      <c r="H20" s="25"/>
      <c r="I20" s="14">
        <v>763890</v>
      </c>
      <c r="J20" s="14">
        <v>598858.72</v>
      </c>
      <c r="K20" s="14">
        <v>821657.16</v>
      </c>
      <c r="L20" s="14">
        <v>859780.06</v>
      </c>
      <c r="M20" s="14">
        <v>875480.58</v>
      </c>
      <c r="N20" s="26"/>
      <c r="O20" s="27"/>
      <c r="P20" s="27"/>
    </row>
    <row r="21" spans="1:16" ht="168" customHeight="1" x14ac:dyDescent="0.25">
      <c r="A21" s="8"/>
      <c r="B21" s="8"/>
      <c r="C21" s="7" t="s">
        <v>118</v>
      </c>
      <c r="D21" s="25" t="s">
        <v>119</v>
      </c>
      <c r="E21" s="25"/>
      <c r="F21" s="13" t="s">
        <v>59</v>
      </c>
      <c r="G21" s="25"/>
      <c r="H21" s="25"/>
      <c r="I21" s="14">
        <v>-81500</v>
      </c>
      <c r="J21" s="14">
        <v>-66026.19</v>
      </c>
      <c r="K21" s="14">
        <v>-98466.66</v>
      </c>
      <c r="L21" s="14">
        <v>-102649.7</v>
      </c>
      <c r="M21" s="14">
        <v>-106799.99</v>
      </c>
      <c r="N21" s="26"/>
      <c r="O21" s="27"/>
      <c r="P21" s="27"/>
    </row>
    <row r="22" spans="1:16" ht="66" customHeight="1" x14ac:dyDescent="0.25">
      <c r="A22" s="9"/>
      <c r="B22" s="9"/>
      <c r="C22" s="19" t="s">
        <v>63</v>
      </c>
      <c r="D22" s="32" t="s">
        <v>15</v>
      </c>
      <c r="E22" s="32"/>
      <c r="F22" s="16" t="s">
        <v>59</v>
      </c>
      <c r="G22" s="30"/>
      <c r="H22" s="30"/>
      <c r="I22" s="10">
        <f>I23</f>
        <v>0</v>
      </c>
      <c r="J22" s="10">
        <f t="shared" ref="J22:M22" si="3">J23</f>
        <v>10677</v>
      </c>
      <c r="K22" s="10">
        <f t="shared" si="3"/>
        <v>10000</v>
      </c>
      <c r="L22" s="10">
        <f t="shared" si="3"/>
        <v>10000</v>
      </c>
      <c r="M22" s="10">
        <f t="shared" si="3"/>
        <v>10000</v>
      </c>
      <c r="N22" s="26"/>
      <c r="O22" s="27"/>
      <c r="P22" s="27"/>
    </row>
    <row r="23" spans="1:16" ht="66" customHeight="1" x14ac:dyDescent="0.25">
      <c r="A23" s="8"/>
      <c r="B23" s="8"/>
      <c r="C23" s="21" t="s">
        <v>64</v>
      </c>
      <c r="D23" s="33" t="s">
        <v>16</v>
      </c>
      <c r="E23" s="33"/>
      <c r="F23" s="17" t="s">
        <v>59</v>
      </c>
      <c r="G23" s="25"/>
      <c r="H23" s="25"/>
      <c r="I23" s="14">
        <v>0</v>
      </c>
      <c r="J23" s="14">
        <v>10677</v>
      </c>
      <c r="K23" s="14">
        <v>10000</v>
      </c>
      <c r="L23" s="14">
        <v>10000</v>
      </c>
      <c r="M23" s="14">
        <v>10000</v>
      </c>
      <c r="N23" s="26"/>
      <c r="O23" s="27"/>
      <c r="P23" s="27"/>
    </row>
    <row r="24" spans="1:16" ht="77.25" customHeight="1" x14ac:dyDescent="0.25">
      <c r="A24" s="9"/>
      <c r="B24" s="9"/>
      <c r="C24" s="19" t="s">
        <v>65</v>
      </c>
      <c r="D24" s="30" t="s">
        <v>17</v>
      </c>
      <c r="E24" s="30"/>
      <c r="F24" s="16" t="s">
        <v>59</v>
      </c>
      <c r="G24" s="30"/>
      <c r="H24" s="30"/>
      <c r="I24" s="10">
        <f>I25+I26</f>
        <v>2600000</v>
      </c>
      <c r="J24" s="10">
        <f t="shared" ref="J24:M24" si="4">J25+J26</f>
        <v>781641.25</v>
      </c>
      <c r="K24" s="10">
        <f t="shared" si="4"/>
        <v>2352000</v>
      </c>
      <c r="L24" s="10">
        <f t="shared" si="4"/>
        <v>2389000</v>
      </c>
      <c r="M24" s="10">
        <f t="shared" si="4"/>
        <v>2405000</v>
      </c>
      <c r="N24" s="26"/>
      <c r="O24" s="27"/>
      <c r="P24" s="27"/>
    </row>
    <row r="25" spans="1:16" ht="73.5" customHeight="1" x14ac:dyDescent="0.25">
      <c r="A25" s="8"/>
      <c r="B25" s="8"/>
      <c r="C25" s="7" t="s">
        <v>66</v>
      </c>
      <c r="D25" s="25" t="s">
        <v>18</v>
      </c>
      <c r="E25" s="25"/>
      <c r="F25" s="17" t="s">
        <v>59</v>
      </c>
      <c r="G25" s="25"/>
      <c r="H25" s="25"/>
      <c r="I25" s="14">
        <v>750000</v>
      </c>
      <c r="J25" s="14">
        <v>-88039.51</v>
      </c>
      <c r="K25" s="14">
        <v>822000</v>
      </c>
      <c r="L25" s="14">
        <v>836000</v>
      </c>
      <c r="M25" s="14">
        <v>852000</v>
      </c>
      <c r="N25" s="26"/>
      <c r="O25" s="27"/>
      <c r="P25" s="27"/>
    </row>
    <row r="26" spans="1:16" ht="58.5" customHeight="1" x14ac:dyDescent="0.25">
      <c r="A26" s="8"/>
      <c r="B26" s="8"/>
      <c r="C26" s="20" t="s">
        <v>67</v>
      </c>
      <c r="D26" s="31" t="s">
        <v>19</v>
      </c>
      <c r="E26" s="31"/>
      <c r="F26" s="11" t="s">
        <v>59</v>
      </c>
      <c r="G26" s="31"/>
      <c r="H26" s="31"/>
      <c r="I26" s="12">
        <f>I27+I28</f>
        <v>1850000</v>
      </c>
      <c r="J26" s="12">
        <f t="shared" ref="J26:M26" si="5">J27+J28</f>
        <v>869680.76</v>
      </c>
      <c r="K26" s="12">
        <f t="shared" si="5"/>
        <v>1530000</v>
      </c>
      <c r="L26" s="12">
        <f t="shared" si="5"/>
        <v>1553000</v>
      </c>
      <c r="M26" s="12">
        <f t="shared" si="5"/>
        <v>1553000</v>
      </c>
      <c r="N26" s="26"/>
      <c r="O26" s="27"/>
      <c r="P26" s="27"/>
    </row>
    <row r="27" spans="1:16" ht="52.5" customHeight="1" x14ac:dyDescent="0.25">
      <c r="A27" s="8"/>
      <c r="B27" s="8"/>
      <c r="C27" s="7" t="s">
        <v>68</v>
      </c>
      <c r="D27" s="25" t="s">
        <v>20</v>
      </c>
      <c r="E27" s="25"/>
      <c r="F27" s="13" t="s">
        <v>59</v>
      </c>
      <c r="G27" s="25"/>
      <c r="H27" s="25"/>
      <c r="I27" s="14">
        <v>650000</v>
      </c>
      <c r="J27" s="14">
        <v>518946.24</v>
      </c>
      <c r="K27" s="14">
        <v>668000</v>
      </c>
      <c r="L27" s="14">
        <v>691000</v>
      </c>
      <c r="M27" s="14">
        <v>691000</v>
      </c>
      <c r="N27" s="26"/>
      <c r="O27" s="27"/>
      <c r="P27" s="27"/>
    </row>
    <row r="28" spans="1:16" ht="60" customHeight="1" x14ac:dyDescent="0.25">
      <c r="A28" s="8"/>
      <c r="B28" s="8"/>
      <c r="C28" s="7" t="s">
        <v>69</v>
      </c>
      <c r="D28" s="25" t="s">
        <v>21</v>
      </c>
      <c r="E28" s="25"/>
      <c r="F28" s="13" t="s">
        <v>59</v>
      </c>
      <c r="G28" s="25"/>
      <c r="H28" s="25"/>
      <c r="I28" s="14">
        <v>1200000</v>
      </c>
      <c r="J28" s="14">
        <v>350734.52</v>
      </c>
      <c r="K28" s="14">
        <v>862000</v>
      </c>
      <c r="L28" s="14">
        <v>862000</v>
      </c>
      <c r="M28" s="14">
        <v>862000</v>
      </c>
      <c r="N28" s="26"/>
      <c r="O28" s="27"/>
      <c r="P28" s="27"/>
    </row>
    <row r="29" spans="1:16" ht="58.5" customHeight="1" x14ac:dyDescent="0.25">
      <c r="A29" s="9"/>
      <c r="B29" s="9"/>
      <c r="C29" s="19" t="s">
        <v>70</v>
      </c>
      <c r="D29" s="34" t="s">
        <v>22</v>
      </c>
      <c r="E29" s="34"/>
      <c r="F29" s="9"/>
      <c r="G29" s="30"/>
      <c r="H29" s="30"/>
      <c r="I29" s="10">
        <f>I30+I31</f>
        <v>590000</v>
      </c>
      <c r="J29" s="10">
        <f t="shared" ref="J29:M29" si="6">J30+J31</f>
        <v>187261.84999999998</v>
      </c>
      <c r="K29" s="10">
        <f t="shared" si="6"/>
        <v>335000</v>
      </c>
      <c r="L29" s="10">
        <f t="shared" si="6"/>
        <v>340000</v>
      </c>
      <c r="M29" s="10">
        <f t="shared" si="6"/>
        <v>340000</v>
      </c>
      <c r="N29" s="26"/>
      <c r="O29" s="27"/>
      <c r="P29" s="27"/>
    </row>
    <row r="30" spans="1:16" ht="120" customHeight="1" x14ac:dyDescent="0.25">
      <c r="A30" s="8"/>
      <c r="B30" s="8"/>
      <c r="C30" s="7" t="s">
        <v>71</v>
      </c>
      <c r="D30" s="25" t="s">
        <v>23</v>
      </c>
      <c r="E30" s="25"/>
      <c r="F30" s="13" t="s">
        <v>100</v>
      </c>
      <c r="G30" s="25"/>
      <c r="H30" s="25"/>
      <c r="I30" s="14">
        <v>500000</v>
      </c>
      <c r="J30" s="14">
        <v>110773.12</v>
      </c>
      <c r="K30" s="14">
        <v>250000</v>
      </c>
      <c r="L30" s="14">
        <v>250000</v>
      </c>
      <c r="M30" s="14">
        <v>250000</v>
      </c>
      <c r="N30" s="26"/>
      <c r="O30" s="27"/>
      <c r="P30" s="27"/>
    </row>
    <row r="31" spans="1:16" ht="119.25" customHeight="1" x14ac:dyDescent="0.25">
      <c r="A31" s="24"/>
      <c r="B31" s="8"/>
      <c r="C31" s="7" t="s">
        <v>72</v>
      </c>
      <c r="D31" s="25" t="s">
        <v>24</v>
      </c>
      <c r="E31" s="25"/>
      <c r="F31" s="8" t="s">
        <v>101</v>
      </c>
      <c r="G31" s="25"/>
      <c r="H31" s="25"/>
      <c r="I31" s="14">
        <v>90000</v>
      </c>
      <c r="J31" s="14">
        <v>76488.73</v>
      </c>
      <c r="K31" s="14">
        <v>85000</v>
      </c>
      <c r="L31" s="14">
        <v>90000</v>
      </c>
      <c r="M31" s="14">
        <v>90000</v>
      </c>
      <c r="N31" s="26"/>
      <c r="O31" s="27"/>
      <c r="P31" s="27"/>
    </row>
    <row r="32" spans="1:16" ht="36.75" customHeight="1" x14ac:dyDescent="0.25">
      <c r="A32" s="9"/>
      <c r="B32" s="9"/>
      <c r="C32" s="19" t="s">
        <v>73</v>
      </c>
      <c r="D32" s="30" t="s">
        <v>46</v>
      </c>
      <c r="E32" s="30"/>
      <c r="F32" s="9"/>
      <c r="G32" s="30"/>
      <c r="H32" s="30"/>
      <c r="I32" s="10">
        <f>I34+I33</f>
        <v>605000</v>
      </c>
      <c r="J32" s="10">
        <f>J34+J33</f>
        <v>349198.02999999997</v>
      </c>
      <c r="K32" s="10">
        <f t="shared" ref="K32:M32" si="7">K34+K33</f>
        <v>233000</v>
      </c>
      <c r="L32" s="10">
        <f t="shared" si="7"/>
        <v>243000</v>
      </c>
      <c r="M32" s="10">
        <f t="shared" si="7"/>
        <v>263000</v>
      </c>
      <c r="N32" s="26"/>
      <c r="O32" s="27"/>
      <c r="P32" s="27"/>
    </row>
    <row r="33" spans="1:16" ht="58.5" customHeight="1" x14ac:dyDescent="0.25">
      <c r="A33" s="24"/>
      <c r="B33" s="22"/>
      <c r="C33" s="7" t="s">
        <v>74</v>
      </c>
      <c r="D33" s="25" t="s">
        <v>25</v>
      </c>
      <c r="E33" s="25"/>
      <c r="F33" s="22" t="s">
        <v>101</v>
      </c>
      <c r="G33" s="25"/>
      <c r="H33" s="25"/>
      <c r="I33" s="23">
        <v>605000</v>
      </c>
      <c r="J33" s="23">
        <v>349113.55</v>
      </c>
      <c r="K33" s="23">
        <v>233000</v>
      </c>
      <c r="L33" s="23">
        <v>243000</v>
      </c>
      <c r="M33" s="23">
        <v>263000</v>
      </c>
      <c r="N33" s="26"/>
      <c r="O33" s="27"/>
      <c r="P33" s="27"/>
    </row>
    <row r="34" spans="1:16" ht="58.5" customHeight="1" x14ac:dyDescent="0.25">
      <c r="A34" s="8"/>
      <c r="B34" s="8"/>
      <c r="C34" s="7" t="s">
        <v>121</v>
      </c>
      <c r="D34" s="25" t="s">
        <v>120</v>
      </c>
      <c r="E34" s="25"/>
      <c r="F34" s="8" t="s">
        <v>101</v>
      </c>
      <c r="G34" s="25"/>
      <c r="H34" s="25"/>
      <c r="I34" s="14">
        <v>0</v>
      </c>
      <c r="J34" s="14">
        <v>84.48</v>
      </c>
      <c r="K34" s="14"/>
      <c r="L34" s="14"/>
      <c r="M34" s="14"/>
      <c r="N34" s="26"/>
      <c r="O34" s="27"/>
      <c r="P34" s="27"/>
    </row>
    <row r="35" spans="1:16" ht="36" customHeight="1" x14ac:dyDescent="0.25">
      <c r="A35" s="9"/>
      <c r="B35" s="9"/>
      <c r="C35" s="19" t="s">
        <v>75</v>
      </c>
      <c r="D35" s="30" t="s">
        <v>26</v>
      </c>
      <c r="E35" s="30"/>
      <c r="F35" s="9"/>
      <c r="G35" s="30"/>
      <c r="H35" s="30"/>
      <c r="I35" s="10">
        <f>I36+I37</f>
        <v>70000</v>
      </c>
      <c r="J35" s="10">
        <f>J36+J37</f>
        <v>52892.959999999999</v>
      </c>
      <c r="K35" s="10">
        <f t="shared" ref="K35:M35" si="8">K36+K37</f>
        <v>70000</v>
      </c>
      <c r="L35" s="10">
        <f t="shared" si="8"/>
        <v>70000</v>
      </c>
      <c r="M35" s="10">
        <f t="shared" si="8"/>
        <v>70000</v>
      </c>
      <c r="N35" s="26"/>
      <c r="O35" s="27"/>
      <c r="P35" s="27"/>
    </row>
    <row r="36" spans="1:16" ht="77.25" customHeight="1" x14ac:dyDescent="0.25">
      <c r="A36" s="8"/>
      <c r="B36" s="8"/>
      <c r="C36" s="7" t="s">
        <v>76</v>
      </c>
      <c r="D36" s="25" t="s">
        <v>27</v>
      </c>
      <c r="E36" s="25"/>
      <c r="F36" s="13" t="s">
        <v>101</v>
      </c>
      <c r="G36" s="25"/>
      <c r="H36" s="25"/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26"/>
      <c r="O36" s="27"/>
      <c r="P36" s="27"/>
    </row>
    <row r="37" spans="1:16" ht="81.75" customHeight="1" x14ac:dyDescent="0.25">
      <c r="A37" s="8"/>
      <c r="B37" s="8"/>
      <c r="C37" s="7" t="s">
        <v>77</v>
      </c>
      <c r="D37" s="25" t="s">
        <v>27</v>
      </c>
      <c r="E37" s="25"/>
      <c r="F37" s="13" t="s">
        <v>100</v>
      </c>
      <c r="G37" s="25"/>
      <c r="H37" s="25"/>
      <c r="I37" s="14">
        <v>70000</v>
      </c>
      <c r="J37" s="14">
        <v>52892.959999999999</v>
      </c>
      <c r="K37" s="14">
        <v>70000</v>
      </c>
      <c r="L37" s="14">
        <v>70000</v>
      </c>
      <c r="M37" s="14">
        <v>70000</v>
      </c>
      <c r="N37" s="26"/>
      <c r="O37" s="27"/>
      <c r="P37" s="27"/>
    </row>
    <row r="38" spans="1:16" ht="35.25" customHeight="1" x14ac:dyDescent="0.25">
      <c r="A38" s="9"/>
      <c r="B38" s="9"/>
      <c r="C38" s="19" t="s">
        <v>78</v>
      </c>
      <c r="D38" s="30" t="s">
        <v>28</v>
      </c>
      <c r="E38" s="30"/>
      <c r="F38" s="9"/>
      <c r="G38" s="30"/>
      <c r="H38" s="30"/>
      <c r="I38" s="10">
        <f>I39</f>
        <v>0</v>
      </c>
      <c r="J38" s="10">
        <f t="shared" ref="J38:M38" si="9">J39</f>
        <v>3978.41</v>
      </c>
      <c r="K38" s="10">
        <f t="shared" si="9"/>
        <v>0</v>
      </c>
      <c r="L38" s="10">
        <f t="shared" si="9"/>
        <v>0</v>
      </c>
      <c r="M38" s="10">
        <f t="shared" si="9"/>
        <v>0</v>
      </c>
      <c r="N38" s="26"/>
      <c r="O38" s="27"/>
      <c r="P38" s="27"/>
    </row>
    <row r="39" spans="1:16" ht="220.5" customHeight="1" x14ac:dyDescent="0.25">
      <c r="A39" s="8"/>
      <c r="B39" s="8"/>
      <c r="C39" s="7" t="s">
        <v>79</v>
      </c>
      <c r="D39" s="33" t="s">
        <v>29</v>
      </c>
      <c r="E39" s="33"/>
      <c r="F39" s="13" t="s">
        <v>100</v>
      </c>
      <c r="G39" s="25"/>
      <c r="H39" s="25"/>
      <c r="I39" s="14">
        <v>0</v>
      </c>
      <c r="J39" s="14">
        <v>3978.41</v>
      </c>
      <c r="K39" s="14">
        <v>0</v>
      </c>
      <c r="L39" s="14">
        <v>0</v>
      </c>
      <c r="M39" s="14">
        <v>0</v>
      </c>
      <c r="N39" s="26"/>
      <c r="O39" s="27"/>
      <c r="P39" s="27"/>
    </row>
    <row r="40" spans="1:16" ht="33.75" customHeight="1" x14ac:dyDescent="0.25">
      <c r="A40" s="9"/>
      <c r="B40" s="9"/>
      <c r="C40" s="19" t="s">
        <v>80</v>
      </c>
      <c r="D40" s="34" t="s">
        <v>55</v>
      </c>
      <c r="E40" s="34"/>
      <c r="F40" s="9"/>
      <c r="G40" s="30"/>
      <c r="H40" s="30"/>
      <c r="I40" s="10">
        <f>I41</f>
        <v>127807.41</v>
      </c>
      <c r="J40" s="10">
        <f t="shared" ref="J40" si="10">J41</f>
        <v>127807.41</v>
      </c>
      <c r="K40" s="10">
        <f t="shared" ref="K40" si="11">K41</f>
        <v>0</v>
      </c>
      <c r="L40" s="10">
        <f t="shared" ref="L40" si="12">L41</f>
        <v>0</v>
      </c>
      <c r="M40" s="10">
        <f t="shared" ref="M40" si="13">M41</f>
        <v>0</v>
      </c>
      <c r="N40" s="26"/>
      <c r="O40" s="27"/>
      <c r="P40" s="27"/>
    </row>
    <row r="41" spans="1:16" ht="63" customHeight="1" x14ac:dyDescent="0.25">
      <c r="A41" s="8"/>
      <c r="B41" s="8"/>
      <c r="C41" s="7" t="s">
        <v>82</v>
      </c>
      <c r="D41" s="25" t="s">
        <v>54</v>
      </c>
      <c r="E41" s="25"/>
      <c r="F41" s="13" t="s">
        <v>101</v>
      </c>
      <c r="G41" s="25"/>
      <c r="H41" s="25"/>
      <c r="I41" s="14">
        <v>127807.41</v>
      </c>
      <c r="J41" s="14">
        <v>127807.41</v>
      </c>
      <c r="K41" s="14">
        <v>0</v>
      </c>
      <c r="L41" s="14">
        <v>0</v>
      </c>
      <c r="M41" s="14">
        <v>0</v>
      </c>
      <c r="N41" s="26"/>
      <c r="O41" s="27"/>
      <c r="P41" s="27"/>
    </row>
    <row r="42" spans="1:16" ht="31.5" customHeight="1" x14ac:dyDescent="0.25">
      <c r="A42" s="9"/>
      <c r="B42" s="9"/>
      <c r="C42" s="19" t="s">
        <v>83</v>
      </c>
      <c r="D42" s="30" t="s">
        <v>30</v>
      </c>
      <c r="E42" s="30"/>
      <c r="F42" s="9"/>
      <c r="G42" s="30"/>
      <c r="H42" s="30"/>
      <c r="I42" s="10">
        <f>I43+I57</f>
        <v>21768120.949999999</v>
      </c>
      <c r="J42" s="10">
        <f>J43+J57</f>
        <v>17663760.109999999</v>
      </c>
      <c r="K42" s="10">
        <f t="shared" ref="K42:M42" si="14">K43+K57</f>
        <v>15322613.1</v>
      </c>
      <c r="L42" s="10">
        <f t="shared" si="14"/>
        <v>10148452.58</v>
      </c>
      <c r="M42" s="10">
        <f t="shared" si="14"/>
        <v>3829200</v>
      </c>
      <c r="N42" s="26"/>
      <c r="O42" s="27"/>
      <c r="P42" s="27"/>
    </row>
    <row r="43" spans="1:16" ht="72" customHeight="1" x14ac:dyDescent="0.25">
      <c r="A43" s="8"/>
      <c r="B43" s="8"/>
      <c r="C43" s="19" t="s">
        <v>84</v>
      </c>
      <c r="D43" s="30" t="s">
        <v>31</v>
      </c>
      <c r="E43" s="30"/>
      <c r="F43" s="9"/>
      <c r="G43" s="30"/>
      <c r="H43" s="30"/>
      <c r="I43" s="10">
        <f>I44+I49+I55</f>
        <v>21768120.949999999</v>
      </c>
      <c r="J43" s="10">
        <f>J44+J49+J55</f>
        <v>17663760.109999999</v>
      </c>
      <c r="K43" s="10">
        <f t="shared" ref="K43:M43" si="15">K44+K49+K55</f>
        <v>15322613.1</v>
      </c>
      <c r="L43" s="10">
        <f t="shared" si="15"/>
        <v>10148452.58</v>
      </c>
      <c r="M43" s="10">
        <f t="shared" si="15"/>
        <v>3829200</v>
      </c>
      <c r="N43" s="26"/>
      <c r="O43" s="27"/>
      <c r="P43" s="27"/>
    </row>
    <row r="44" spans="1:16" ht="43.5" customHeight="1" x14ac:dyDescent="0.25">
      <c r="A44" s="8"/>
      <c r="B44" s="8"/>
      <c r="C44" s="20" t="s">
        <v>85</v>
      </c>
      <c r="D44" s="31" t="s">
        <v>32</v>
      </c>
      <c r="E44" s="31"/>
      <c r="F44" s="18"/>
      <c r="G44" s="31"/>
      <c r="H44" s="31"/>
      <c r="I44" s="12">
        <f>I45+I47</f>
        <v>9014068.5199999996</v>
      </c>
      <c r="J44" s="12">
        <f>J45+J47</f>
        <v>7266810.5199999996</v>
      </c>
      <c r="K44" s="12">
        <f t="shared" ref="K44:M44" si="16">K45+K47</f>
        <v>9014068.5199999996</v>
      </c>
      <c r="L44" s="12">
        <f t="shared" si="16"/>
        <v>3829200</v>
      </c>
      <c r="M44" s="12">
        <f t="shared" si="16"/>
        <v>3829200</v>
      </c>
      <c r="N44" s="26"/>
      <c r="O44" s="27"/>
      <c r="P44" s="27"/>
    </row>
    <row r="45" spans="1:16" ht="68.25" customHeight="1" x14ac:dyDescent="0.25">
      <c r="A45" s="8"/>
      <c r="B45" s="8"/>
      <c r="C45" s="7" t="s">
        <v>86</v>
      </c>
      <c r="D45" s="25" t="s">
        <v>33</v>
      </c>
      <c r="E45" s="25"/>
      <c r="F45" s="8" t="s">
        <v>102</v>
      </c>
      <c r="G45" s="25"/>
      <c r="H45" s="25"/>
      <c r="I45" s="14">
        <f>I46</f>
        <v>6075100</v>
      </c>
      <c r="J45" s="14">
        <f>J46</f>
        <v>5062584</v>
      </c>
      <c r="K45" s="14">
        <f t="shared" ref="K45:M47" si="17">K46</f>
        <v>6075100</v>
      </c>
      <c r="L45" s="14">
        <f t="shared" si="17"/>
        <v>3829200</v>
      </c>
      <c r="M45" s="14">
        <f t="shared" si="17"/>
        <v>3829200</v>
      </c>
      <c r="N45" s="26"/>
      <c r="O45" s="27"/>
      <c r="P45" s="27"/>
    </row>
    <row r="46" spans="1:16" ht="71.25" customHeight="1" x14ac:dyDescent="0.25">
      <c r="A46" s="24"/>
      <c r="B46" s="8"/>
      <c r="C46" s="7" t="s">
        <v>87</v>
      </c>
      <c r="D46" s="25" t="s">
        <v>34</v>
      </c>
      <c r="E46" s="25"/>
      <c r="F46" s="8" t="s">
        <v>102</v>
      </c>
      <c r="G46" s="25"/>
      <c r="H46" s="25"/>
      <c r="I46" s="14">
        <v>6075100</v>
      </c>
      <c r="J46" s="14">
        <v>5062584</v>
      </c>
      <c r="K46" s="14">
        <v>6075100</v>
      </c>
      <c r="L46" s="14">
        <v>3829200</v>
      </c>
      <c r="M46" s="14">
        <v>3829200</v>
      </c>
      <c r="N46" s="26"/>
      <c r="O46" s="27"/>
      <c r="P46" s="27"/>
    </row>
    <row r="47" spans="1:16" ht="65.25" customHeight="1" x14ac:dyDescent="0.25">
      <c r="A47" s="8"/>
      <c r="B47" s="8"/>
      <c r="C47" s="7" t="s">
        <v>88</v>
      </c>
      <c r="D47" s="25" t="s">
        <v>35</v>
      </c>
      <c r="E47" s="25"/>
      <c r="F47" s="8" t="s">
        <v>102</v>
      </c>
      <c r="G47" s="25"/>
      <c r="H47" s="25"/>
      <c r="I47" s="14">
        <f>I48</f>
        <v>2938968.52</v>
      </c>
      <c r="J47" s="14">
        <f>J48</f>
        <v>2204226.52</v>
      </c>
      <c r="K47" s="14">
        <f t="shared" si="17"/>
        <v>2938968.52</v>
      </c>
      <c r="L47" s="14">
        <f t="shared" si="17"/>
        <v>0</v>
      </c>
      <c r="M47" s="14">
        <f t="shared" si="17"/>
        <v>0</v>
      </c>
      <c r="N47" s="26"/>
      <c r="O47" s="27"/>
      <c r="P47" s="27"/>
    </row>
    <row r="48" spans="1:16" ht="76.5" customHeight="1" x14ac:dyDescent="0.25">
      <c r="A48" s="24"/>
      <c r="B48" s="8"/>
      <c r="C48" s="7" t="s">
        <v>89</v>
      </c>
      <c r="D48" s="25" t="s">
        <v>35</v>
      </c>
      <c r="E48" s="25"/>
      <c r="F48" s="8" t="s">
        <v>102</v>
      </c>
      <c r="G48" s="25"/>
      <c r="H48" s="25"/>
      <c r="I48" s="14">
        <v>2938968.52</v>
      </c>
      <c r="J48" s="14">
        <v>2204226.52</v>
      </c>
      <c r="K48" s="14">
        <v>2938968.52</v>
      </c>
      <c r="L48" s="14">
        <v>0</v>
      </c>
      <c r="M48" s="14">
        <v>0</v>
      </c>
      <c r="N48" s="26"/>
      <c r="O48" s="27"/>
      <c r="P48" s="27"/>
    </row>
    <row r="49" spans="1:16" ht="49.5" customHeight="1" x14ac:dyDescent="0.25">
      <c r="A49" s="8"/>
      <c r="B49" s="8"/>
      <c r="C49" s="20" t="s">
        <v>90</v>
      </c>
      <c r="D49" s="31" t="s">
        <v>36</v>
      </c>
      <c r="E49" s="31"/>
      <c r="F49" s="18"/>
      <c r="G49" s="31"/>
      <c r="H49" s="31"/>
      <c r="I49" s="12">
        <f>I50+I51+I52+I53+I54</f>
        <v>12465452.43</v>
      </c>
      <c r="J49" s="12">
        <f>J50+J51+J52+J53+J54</f>
        <v>10216253.050000001</v>
      </c>
      <c r="K49" s="12">
        <f t="shared" ref="K49:M49" si="18">K50+K51+K52+K53+K54</f>
        <v>6007044.5800000001</v>
      </c>
      <c r="L49" s="12">
        <f t="shared" si="18"/>
        <v>6007072.5800000001</v>
      </c>
      <c r="M49" s="12">
        <f t="shared" si="18"/>
        <v>0</v>
      </c>
      <c r="N49" s="26"/>
      <c r="O49" s="27"/>
      <c r="P49" s="27"/>
    </row>
    <row r="50" spans="1:16" ht="107.25" customHeight="1" x14ac:dyDescent="0.25">
      <c r="A50" s="24"/>
      <c r="B50" s="8"/>
      <c r="C50" s="7" t="s">
        <v>91</v>
      </c>
      <c r="D50" s="25" t="s">
        <v>49</v>
      </c>
      <c r="E50" s="25"/>
      <c r="F50" s="17" t="s">
        <v>101</v>
      </c>
      <c r="G50" s="25"/>
      <c r="H50" s="25"/>
      <c r="I50" s="14">
        <v>5989781.5800000001</v>
      </c>
      <c r="J50" s="14">
        <v>5334434.82</v>
      </c>
      <c r="K50" s="14">
        <v>5989781.5800000001</v>
      </c>
      <c r="L50" s="14">
        <v>5989781.5800000001</v>
      </c>
      <c r="M50" s="14">
        <v>0</v>
      </c>
      <c r="N50" s="26"/>
      <c r="O50" s="27"/>
      <c r="P50" s="27"/>
    </row>
    <row r="51" spans="1:16" ht="128.25" customHeight="1" x14ac:dyDescent="0.25">
      <c r="A51" s="8"/>
      <c r="B51" s="8"/>
      <c r="C51" s="7" t="s">
        <v>122</v>
      </c>
      <c r="D51" s="25" t="s">
        <v>37</v>
      </c>
      <c r="E51" s="25"/>
      <c r="F51" s="17" t="s">
        <v>101</v>
      </c>
      <c r="G51" s="25"/>
      <c r="H51" s="25"/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26"/>
      <c r="O51" s="27"/>
      <c r="P51" s="27"/>
    </row>
    <row r="52" spans="1:16" ht="80.25" customHeight="1" x14ac:dyDescent="0.25">
      <c r="A52" s="8"/>
      <c r="B52" s="8"/>
      <c r="C52" s="7" t="s">
        <v>92</v>
      </c>
      <c r="D52" s="33" t="s">
        <v>50</v>
      </c>
      <c r="E52" s="33"/>
      <c r="F52" s="17" t="s">
        <v>101</v>
      </c>
      <c r="G52" s="25"/>
      <c r="H52" s="25"/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26"/>
      <c r="O52" s="27"/>
      <c r="P52" s="27"/>
    </row>
    <row r="53" spans="1:16" ht="60.75" customHeight="1" x14ac:dyDescent="0.25">
      <c r="A53" s="24"/>
      <c r="B53" s="8"/>
      <c r="C53" s="7" t="s">
        <v>93</v>
      </c>
      <c r="D53" s="25" t="s">
        <v>51</v>
      </c>
      <c r="E53" s="25"/>
      <c r="F53" s="17" t="s">
        <v>103</v>
      </c>
      <c r="G53" s="25"/>
      <c r="H53" s="25"/>
      <c r="I53" s="14">
        <v>17263</v>
      </c>
      <c r="J53" s="14">
        <v>17263</v>
      </c>
      <c r="K53" s="14">
        <v>17263</v>
      </c>
      <c r="L53" s="14">
        <v>17291</v>
      </c>
      <c r="M53" s="14">
        <v>0</v>
      </c>
      <c r="N53" s="26"/>
      <c r="O53" s="27"/>
      <c r="P53" s="27"/>
    </row>
    <row r="54" spans="1:16" ht="63" customHeight="1" x14ac:dyDescent="0.25">
      <c r="A54" s="24"/>
      <c r="B54" s="8"/>
      <c r="C54" s="7" t="s">
        <v>94</v>
      </c>
      <c r="D54" s="25" t="s">
        <v>38</v>
      </c>
      <c r="E54" s="25"/>
      <c r="F54" s="17" t="s">
        <v>101</v>
      </c>
      <c r="G54" s="25"/>
      <c r="H54" s="25"/>
      <c r="I54" s="14">
        <v>6458407.8499999996</v>
      </c>
      <c r="J54" s="14">
        <v>4864555.2300000004</v>
      </c>
      <c r="K54" s="14">
        <v>0</v>
      </c>
      <c r="L54" s="14">
        <v>0</v>
      </c>
      <c r="M54" s="14">
        <v>0</v>
      </c>
      <c r="N54" s="26"/>
      <c r="O54" s="27"/>
      <c r="P54" s="27"/>
    </row>
    <row r="55" spans="1:16" ht="46.5" customHeight="1" x14ac:dyDescent="0.25">
      <c r="A55" s="24"/>
      <c r="B55" s="8"/>
      <c r="C55" s="20" t="s">
        <v>95</v>
      </c>
      <c r="D55" s="31" t="s">
        <v>39</v>
      </c>
      <c r="E55" s="31"/>
      <c r="F55" s="18"/>
      <c r="G55" s="31"/>
      <c r="H55" s="31"/>
      <c r="I55" s="12">
        <f>I56</f>
        <v>288600</v>
      </c>
      <c r="J55" s="12">
        <f>J56</f>
        <v>180696.54</v>
      </c>
      <c r="K55" s="12">
        <f t="shared" ref="K55:M55" si="19">K56</f>
        <v>301500</v>
      </c>
      <c r="L55" s="12">
        <f t="shared" si="19"/>
        <v>312180</v>
      </c>
      <c r="M55" s="12">
        <f t="shared" si="19"/>
        <v>0</v>
      </c>
      <c r="N55" s="26"/>
      <c r="O55" s="27"/>
      <c r="P55" s="27"/>
    </row>
    <row r="56" spans="1:16" ht="69.75" customHeight="1" x14ac:dyDescent="0.25">
      <c r="A56" s="8"/>
      <c r="B56" s="8"/>
      <c r="C56" s="7" t="s">
        <v>96</v>
      </c>
      <c r="D56" s="25" t="s">
        <v>40</v>
      </c>
      <c r="E56" s="25"/>
      <c r="F56" s="13" t="s">
        <v>100</v>
      </c>
      <c r="G56" s="25"/>
      <c r="H56" s="25"/>
      <c r="I56" s="14">
        <v>288600</v>
      </c>
      <c r="J56" s="14">
        <v>180696.54</v>
      </c>
      <c r="K56" s="14">
        <v>301500</v>
      </c>
      <c r="L56" s="14">
        <v>312180</v>
      </c>
      <c r="M56" s="14">
        <v>0</v>
      </c>
      <c r="N56" s="26"/>
      <c r="O56" s="27"/>
      <c r="P56" s="27"/>
    </row>
    <row r="57" spans="1:16" ht="84.75" customHeight="1" x14ac:dyDescent="0.25">
      <c r="A57" s="8"/>
      <c r="B57" s="8"/>
      <c r="C57" s="19" t="s">
        <v>97</v>
      </c>
      <c r="D57" s="30" t="s">
        <v>52</v>
      </c>
      <c r="E57" s="30"/>
      <c r="F57" s="9"/>
      <c r="G57" s="30"/>
      <c r="H57" s="30"/>
      <c r="I57" s="10">
        <f>I58</f>
        <v>0</v>
      </c>
      <c r="J57" s="10">
        <f>J58</f>
        <v>0</v>
      </c>
      <c r="K57" s="10">
        <f t="shared" ref="K57:M57" si="20">K59</f>
        <v>0</v>
      </c>
      <c r="L57" s="10">
        <f t="shared" si="20"/>
        <v>0</v>
      </c>
      <c r="M57" s="10">
        <f t="shared" si="20"/>
        <v>0</v>
      </c>
      <c r="N57" s="26"/>
      <c r="O57" s="27"/>
      <c r="P57" s="27"/>
    </row>
    <row r="58" spans="1:16" ht="71.25" customHeight="1" x14ac:dyDescent="0.25">
      <c r="A58" s="8"/>
      <c r="B58" s="8"/>
      <c r="C58" s="20" t="s">
        <v>98</v>
      </c>
      <c r="D58" s="35" t="s">
        <v>53</v>
      </c>
      <c r="E58" s="35"/>
      <c r="F58" s="18" t="s">
        <v>100</v>
      </c>
      <c r="G58" s="31"/>
      <c r="H58" s="31"/>
      <c r="I58" s="12">
        <f>I59</f>
        <v>0</v>
      </c>
      <c r="J58" s="12">
        <f>J59</f>
        <v>0</v>
      </c>
      <c r="K58" s="12">
        <v>0</v>
      </c>
      <c r="L58" s="12">
        <v>0</v>
      </c>
      <c r="M58" s="12">
        <v>0</v>
      </c>
      <c r="N58" s="26"/>
      <c r="O58" s="27"/>
      <c r="P58" s="27"/>
    </row>
    <row r="59" spans="1:16" ht="69" customHeight="1" x14ac:dyDescent="0.25">
      <c r="A59" s="8"/>
      <c r="B59" s="8"/>
      <c r="C59" s="7" t="s">
        <v>99</v>
      </c>
      <c r="D59" s="33" t="s">
        <v>53</v>
      </c>
      <c r="E59" s="33"/>
      <c r="F59" s="8" t="s">
        <v>100</v>
      </c>
      <c r="G59" s="25"/>
      <c r="H59" s="25"/>
      <c r="I59" s="14"/>
      <c r="J59" s="14">
        <v>0</v>
      </c>
      <c r="K59" s="14">
        <v>0</v>
      </c>
      <c r="L59" s="14">
        <v>0</v>
      </c>
      <c r="M59" s="14">
        <v>0</v>
      </c>
      <c r="N59" s="26"/>
      <c r="O59" s="27"/>
      <c r="P59" s="27"/>
    </row>
    <row r="60" spans="1:16" x14ac:dyDescent="0.25">
      <c r="A60" s="25"/>
      <c r="B60" s="25"/>
      <c r="C60" s="51"/>
      <c r="D60" s="25"/>
      <c r="E60" s="25"/>
      <c r="F60" s="52" t="s">
        <v>41</v>
      </c>
      <c r="G60" s="25"/>
      <c r="H60" s="25"/>
      <c r="I60" s="50">
        <f>I42+I9</f>
        <v>57390955.420000002</v>
      </c>
      <c r="J60" s="50">
        <f>J42+J9</f>
        <v>41116971.630000003</v>
      </c>
      <c r="K60" s="50">
        <f>K42+K9</f>
        <v>48342005.619999997</v>
      </c>
      <c r="L60" s="50">
        <f>L42+L9</f>
        <v>43857697.509999998</v>
      </c>
      <c r="M60" s="50">
        <f>M42+M9</f>
        <v>37930939.010000005</v>
      </c>
      <c r="N60" s="26"/>
      <c r="O60" s="27"/>
      <c r="P60" s="27"/>
    </row>
    <row r="61" spans="1:16" x14ac:dyDescent="0.25">
      <c r="A61" s="25"/>
      <c r="B61" s="25"/>
      <c r="C61" s="51"/>
      <c r="D61" s="25"/>
      <c r="E61" s="25"/>
      <c r="F61" s="52"/>
      <c r="G61" s="25"/>
      <c r="H61" s="25"/>
      <c r="I61" s="50"/>
      <c r="J61" s="50"/>
      <c r="K61" s="50"/>
      <c r="L61" s="50"/>
      <c r="M61" s="50"/>
      <c r="N61" s="26"/>
      <c r="O61" s="27"/>
      <c r="P61" s="27"/>
    </row>
    <row r="62" spans="1:16" ht="18.75" x14ac:dyDescent="0.25">
      <c r="A62" s="36"/>
      <c r="B62" s="36"/>
      <c r="C62" s="36"/>
      <c r="D62" s="36"/>
      <c r="E62" s="37"/>
      <c r="F62" s="37"/>
      <c r="G62" s="37"/>
      <c r="H62" s="38"/>
      <c r="I62" s="38"/>
      <c r="J62" s="38"/>
      <c r="K62" s="38"/>
      <c r="L62" s="38"/>
      <c r="M62" s="38"/>
      <c r="N62" s="27"/>
      <c r="O62" s="27"/>
      <c r="P62" s="47"/>
    </row>
    <row r="63" spans="1:16" ht="18.75" x14ac:dyDescent="0.25">
      <c r="A63" s="36"/>
      <c r="B63" s="36"/>
      <c r="C63" s="36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27"/>
      <c r="O63" s="27"/>
      <c r="P63" s="47"/>
    </row>
    <row r="64" spans="1:16" ht="18.75" x14ac:dyDescent="0.25">
      <c r="A64" s="36"/>
      <c r="B64" s="36"/>
      <c r="C64" s="36"/>
      <c r="D64" s="36"/>
      <c r="E64" s="37"/>
      <c r="F64" s="37"/>
      <c r="G64" s="37"/>
      <c r="H64" s="37"/>
      <c r="I64" s="37"/>
      <c r="J64" s="37"/>
      <c r="K64" s="39"/>
      <c r="L64" s="39"/>
      <c r="M64" s="39"/>
      <c r="N64" s="27"/>
      <c r="O64" s="27"/>
      <c r="P64" s="47"/>
    </row>
    <row r="65" spans="1:16" ht="30.75" customHeight="1" x14ac:dyDescent="0.25">
      <c r="A65" s="48" t="s">
        <v>43</v>
      </c>
      <c r="B65" s="48"/>
      <c r="C65" s="48"/>
      <c r="D65" s="48"/>
      <c r="E65" s="43"/>
      <c r="F65" s="43"/>
      <c r="G65" s="43"/>
      <c r="H65" s="41" t="s">
        <v>125</v>
      </c>
      <c r="I65" s="41"/>
      <c r="J65" s="41"/>
      <c r="K65" s="39"/>
      <c r="L65" s="39"/>
      <c r="M65" s="39"/>
      <c r="N65" s="27"/>
      <c r="O65" s="27"/>
      <c r="P65" s="47"/>
    </row>
    <row r="66" spans="1:16" ht="37.5" customHeight="1" x14ac:dyDescent="0.25">
      <c r="A66" s="49" t="s">
        <v>42</v>
      </c>
      <c r="B66" s="49"/>
      <c r="C66" s="49"/>
      <c r="D66" s="49"/>
      <c r="E66" s="42" t="s">
        <v>44</v>
      </c>
      <c r="F66" s="42"/>
      <c r="G66" s="42"/>
      <c r="H66" s="42" t="s">
        <v>45</v>
      </c>
      <c r="I66" s="42"/>
      <c r="J66" s="42"/>
      <c r="K66" s="37"/>
      <c r="L66" s="37"/>
      <c r="M66" s="37"/>
      <c r="N66" s="27"/>
      <c r="O66" s="27"/>
      <c r="P66" s="47"/>
    </row>
    <row r="67" spans="1:16" ht="18.75" customHeight="1" x14ac:dyDescent="0.25">
      <c r="A67" s="40"/>
      <c r="B67" s="40"/>
      <c r="C67" s="40"/>
      <c r="D67" s="40"/>
      <c r="E67" s="37"/>
      <c r="F67" s="37"/>
      <c r="G67" s="37"/>
      <c r="H67" s="37"/>
      <c r="I67" s="37"/>
      <c r="J67" s="37"/>
      <c r="K67" s="40"/>
      <c r="L67" s="40"/>
      <c r="M67" s="40"/>
      <c r="N67" s="27"/>
      <c r="O67" s="27"/>
      <c r="P67" s="47"/>
    </row>
    <row r="68" spans="1:16" ht="18.75" x14ac:dyDescent="0.25">
      <c r="A68" s="36"/>
      <c r="B68" s="36"/>
      <c r="C68" s="36"/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1"/>
      <c r="O68" s="1"/>
      <c r="P68" s="2"/>
    </row>
  </sheetData>
  <mergeCells count="213">
    <mergeCell ref="K1:M1"/>
    <mergeCell ref="E3:J3"/>
    <mergeCell ref="C4:L4"/>
    <mergeCell ref="N62:N67"/>
    <mergeCell ref="O62:O67"/>
    <mergeCell ref="P62:P67"/>
    <mergeCell ref="A64:D64"/>
    <mergeCell ref="A65:D65"/>
    <mergeCell ref="A66:D66"/>
    <mergeCell ref="A67:D67"/>
    <mergeCell ref="I60:I61"/>
    <mergeCell ref="J60:J61"/>
    <mergeCell ref="K60:K61"/>
    <mergeCell ref="L60:L61"/>
    <mergeCell ref="M60:M61"/>
    <mergeCell ref="N60:P61"/>
    <mergeCell ref="A60:A61"/>
    <mergeCell ref="B60:B61"/>
    <mergeCell ref="C60:C61"/>
    <mergeCell ref="D60:E61"/>
    <mergeCell ref="F60:F61"/>
    <mergeCell ref="G60:H61"/>
    <mergeCell ref="D57:E57"/>
    <mergeCell ref="G57:H57"/>
    <mergeCell ref="A68:D68"/>
    <mergeCell ref="E68:G68"/>
    <mergeCell ref="H68:J68"/>
    <mergeCell ref="K68:M68"/>
    <mergeCell ref="K62:M62"/>
    <mergeCell ref="K63:M63"/>
    <mergeCell ref="K64:M64"/>
    <mergeCell ref="K65:M65"/>
    <mergeCell ref="K66:M66"/>
    <mergeCell ref="K67:M67"/>
    <mergeCell ref="H62:J62"/>
    <mergeCell ref="H63:J63"/>
    <mergeCell ref="H64:J64"/>
    <mergeCell ref="H65:J65"/>
    <mergeCell ref="H66:J66"/>
    <mergeCell ref="H67:J67"/>
    <mergeCell ref="E62:G62"/>
    <mergeCell ref="E63:G63"/>
    <mergeCell ref="E64:G64"/>
    <mergeCell ref="E65:G65"/>
    <mergeCell ref="E66:G66"/>
    <mergeCell ref="E67:G67"/>
    <mergeCell ref="A62:D62"/>
    <mergeCell ref="A63:D63"/>
    <mergeCell ref="N57:P57"/>
    <mergeCell ref="D59:E59"/>
    <mergeCell ref="G59:H59"/>
    <mergeCell ref="N59:P59"/>
    <mergeCell ref="D55:E55"/>
    <mergeCell ref="G55:H55"/>
    <mergeCell ref="N55:P55"/>
    <mergeCell ref="D56:E56"/>
    <mergeCell ref="G56:H56"/>
    <mergeCell ref="N56:P56"/>
    <mergeCell ref="D58:E58"/>
    <mergeCell ref="G58:H58"/>
    <mergeCell ref="N58:P58"/>
    <mergeCell ref="D53:E53"/>
    <mergeCell ref="G53:H53"/>
    <mergeCell ref="N53:P53"/>
    <mergeCell ref="D54:E54"/>
    <mergeCell ref="G54:H54"/>
    <mergeCell ref="N54:P54"/>
    <mergeCell ref="D46:E46"/>
    <mergeCell ref="G46:H46"/>
    <mergeCell ref="N46:P46"/>
    <mergeCell ref="D48:E48"/>
    <mergeCell ref="G48:H48"/>
    <mergeCell ref="N48:P48"/>
    <mergeCell ref="D52:E52"/>
    <mergeCell ref="G52:H52"/>
    <mergeCell ref="N52:P52"/>
    <mergeCell ref="D49:E49"/>
    <mergeCell ref="G49:H49"/>
    <mergeCell ref="N49:P49"/>
    <mergeCell ref="D51:E51"/>
    <mergeCell ref="G51:H51"/>
    <mergeCell ref="N51:P51"/>
    <mergeCell ref="D50:E50"/>
    <mergeCell ref="G50:H50"/>
    <mergeCell ref="N50:P50"/>
    <mergeCell ref="D44:E44"/>
    <mergeCell ref="G44:H44"/>
    <mergeCell ref="N44:P44"/>
    <mergeCell ref="D45:E45"/>
    <mergeCell ref="G45:H45"/>
    <mergeCell ref="N45:P45"/>
    <mergeCell ref="D47:E47"/>
    <mergeCell ref="G47:H47"/>
    <mergeCell ref="N47:P47"/>
    <mergeCell ref="D42:E42"/>
    <mergeCell ref="G42:H42"/>
    <mergeCell ref="N42:P42"/>
    <mergeCell ref="D43:E43"/>
    <mergeCell ref="G43:H43"/>
    <mergeCell ref="N43:P43"/>
    <mergeCell ref="N39:P39"/>
    <mergeCell ref="D39:E39"/>
    <mergeCell ref="G39:H39"/>
    <mergeCell ref="D41:E41"/>
    <mergeCell ref="G41:H41"/>
    <mergeCell ref="N41:P41"/>
    <mergeCell ref="D40:E40"/>
    <mergeCell ref="G40:H40"/>
    <mergeCell ref="N40:P40"/>
    <mergeCell ref="D37:E37"/>
    <mergeCell ref="G37:H37"/>
    <mergeCell ref="N37:P37"/>
    <mergeCell ref="D38:E38"/>
    <mergeCell ref="G38:H38"/>
    <mergeCell ref="N38:P38"/>
    <mergeCell ref="D34:E34"/>
    <mergeCell ref="G34:H34"/>
    <mergeCell ref="N34:P34"/>
    <mergeCell ref="D35:E35"/>
    <mergeCell ref="G35:H35"/>
    <mergeCell ref="N35:P35"/>
    <mergeCell ref="D36:E36"/>
    <mergeCell ref="G36:H36"/>
    <mergeCell ref="N36:P36"/>
    <mergeCell ref="N31:P31"/>
    <mergeCell ref="D32:E32"/>
    <mergeCell ref="G32:H32"/>
    <mergeCell ref="N32:P32"/>
    <mergeCell ref="D31:E31"/>
    <mergeCell ref="G31:H31"/>
    <mergeCell ref="D29:E29"/>
    <mergeCell ref="G29:H29"/>
    <mergeCell ref="N29:P29"/>
    <mergeCell ref="D30:E30"/>
    <mergeCell ref="G30:H30"/>
    <mergeCell ref="N30:P30"/>
    <mergeCell ref="N28:P28"/>
    <mergeCell ref="N27:P27"/>
    <mergeCell ref="D28:E28"/>
    <mergeCell ref="G28:H28"/>
    <mergeCell ref="D27:E27"/>
    <mergeCell ref="G27:H27"/>
    <mergeCell ref="N26:P26"/>
    <mergeCell ref="N25:P25"/>
    <mergeCell ref="D26:E26"/>
    <mergeCell ref="G26:H26"/>
    <mergeCell ref="D25:E25"/>
    <mergeCell ref="G25:H25"/>
    <mergeCell ref="D19:E19"/>
    <mergeCell ref="G19:H19"/>
    <mergeCell ref="N18:P18"/>
    <mergeCell ref="N17:P17"/>
    <mergeCell ref="D18:E18"/>
    <mergeCell ref="G18:H18"/>
    <mergeCell ref="D17:E17"/>
    <mergeCell ref="G17:H17"/>
    <mergeCell ref="N24:P24"/>
    <mergeCell ref="N23:P23"/>
    <mergeCell ref="D24:E24"/>
    <mergeCell ref="G24:H24"/>
    <mergeCell ref="D23:E23"/>
    <mergeCell ref="G23:H23"/>
    <mergeCell ref="N22:P22"/>
    <mergeCell ref="N21:P21"/>
    <mergeCell ref="D22:E22"/>
    <mergeCell ref="G22:H22"/>
    <mergeCell ref="D21:E21"/>
    <mergeCell ref="G21:H21"/>
    <mergeCell ref="D8:E8"/>
    <mergeCell ref="G8:H8"/>
    <mergeCell ref="N8:P8"/>
    <mergeCell ref="D9:E9"/>
    <mergeCell ref="G9:H9"/>
    <mergeCell ref="N9:P9"/>
    <mergeCell ref="N11:P11"/>
    <mergeCell ref="N10:P10"/>
    <mergeCell ref="D11:E11"/>
    <mergeCell ref="G11:H11"/>
    <mergeCell ref="D10:E10"/>
    <mergeCell ref="G10:H10"/>
    <mergeCell ref="N16:P16"/>
    <mergeCell ref="N14:P14"/>
    <mergeCell ref="D16:E16"/>
    <mergeCell ref="G16:H16"/>
    <mergeCell ref="D14:E14"/>
    <mergeCell ref="G14:H14"/>
    <mergeCell ref="N13:P13"/>
    <mergeCell ref="N12:P12"/>
    <mergeCell ref="D13:E13"/>
    <mergeCell ref="D33:E33"/>
    <mergeCell ref="G33:H33"/>
    <mergeCell ref="N33:P33"/>
    <mergeCell ref="A6:A7"/>
    <mergeCell ref="B6:B7"/>
    <mergeCell ref="C6:E6"/>
    <mergeCell ref="F6:F7"/>
    <mergeCell ref="G6:H7"/>
    <mergeCell ref="I6:I7"/>
    <mergeCell ref="J6:J7"/>
    <mergeCell ref="K6:M6"/>
    <mergeCell ref="N6:P6"/>
    <mergeCell ref="D7:E7"/>
    <mergeCell ref="N7:P7"/>
    <mergeCell ref="G13:H13"/>
    <mergeCell ref="D12:E12"/>
    <mergeCell ref="G12:H12"/>
    <mergeCell ref="D15:E15"/>
    <mergeCell ref="G15:H15"/>
    <mergeCell ref="N15:P15"/>
    <mergeCell ref="N20:P20"/>
    <mergeCell ref="N19:P19"/>
    <mergeCell ref="D20:E20"/>
    <mergeCell ref="G20:H2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2023-11-10T12:08:40Z</dcterms:modified>
</cp:coreProperties>
</file>