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20376" windowHeight="11640"/>
  </bookViews>
  <sheets>
    <sheet name="Лист1" sheetId="5" r:id="rId1"/>
  </sheets>
  <definedNames>
    <definedName name="_xlnm._FilterDatabase" localSheetId="0" hidden="1">Лист1!$A$3:$K$3</definedName>
  </definedNames>
  <calcPr calcId="145621"/>
</workbook>
</file>

<file path=xl/calcChain.xml><?xml version="1.0" encoding="utf-8"?>
<calcChain xmlns="http://schemas.openxmlformats.org/spreadsheetml/2006/main">
  <c r="K5" i="5" l="1"/>
  <c r="M5" i="5"/>
  <c r="C5" i="5"/>
  <c r="C17" i="5"/>
  <c r="C9" i="5"/>
  <c r="L21" i="5"/>
  <c r="L22" i="5"/>
  <c r="L20" i="5"/>
  <c r="L15" i="5"/>
  <c r="M15" i="5"/>
  <c r="L14" i="5"/>
  <c r="M14" i="5"/>
  <c r="I8" i="5"/>
  <c r="I21" i="5"/>
  <c r="I22" i="5"/>
  <c r="I20" i="5"/>
  <c r="I15" i="5"/>
  <c r="J15" i="5"/>
  <c r="I14" i="5"/>
  <c r="J14" i="5"/>
  <c r="F21" i="5"/>
  <c r="F22" i="5"/>
  <c r="F20" i="5"/>
  <c r="F15" i="5"/>
  <c r="G15" i="5"/>
  <c r="F14" i="5"/>
  <c r="G14" i="5"/>
  <c r="D10" i="5"/>
  <c r="E10" i="5"/>
  <c r="H10" i="5"/>
  <c r="K10" i="5"/>
  <c r="C10" i="5"/>
  <c r="I11" i="5"/>
  <c r="M19" i="5"/>
  <c r="M18" i="5"/>
  <c r="M17" i="5"/>
  <c r="M13" i="5"/>
  <c r="M12" i="5"/>
  <c r="M11" i="5"/>
  <c r="M9" i="5"/>
  <c r="M8" i="5"/>
  <c r="M7" i="5"/>
  <c r="M6" i="5"/>
  <c r="L19" i="5"/>
  <c r="L18" i="5"/>
  <c r="L17" i="5"/>
  <c r="L13" i="5"/>
  <c r="L12" i="5"/>
  <c r="L11" i="5"/>
  <c r="L9" i="5"/>
  <c r="L6" i="5"/>
  <c r="J19" i="5"/>
  <c r="J18" i="5"/>
  <c r="J17" i="5"/>
  <c r="J13" i="5"/>
  <c r="J12" i="5"/>
  <c r="J11" i="5"/>
  <c r="J9" i="5"/>
  <c r="J8" i="5"/>
  <c r="J7" i="5"/>
  <c r="J6" i="5"/>
  <c r="I19" i="5"/>
  <c r="I18" i="5"/>
  <c r="I17" i="5"/>
  <c r="I13" i="5"/>
  <c r="I12" i="5"/>
  <c r="I9" i="5"/>
  <c r="I7" i="5"/>
  <c r="I6" i="5"/>
  <c r="K16" i="5"/>
  <c r="H16" i="5"/>
  <c r="H5" i="5"/>
  <c r="H4" i="5"/>
  <c r="H24" i="5"/>
  <c r="J24" i="5"/>
  <c r="E16" i="5"/>
  <c r="E5" i="5"/>
  <c r="G5" i="5"/>
  <c r="G19" i="5"/>
  <c r="G18" i="5"/>
  <c r="G17" i="5"/>
  <c r="G13" i="5"/>
  <c r="G12" i="5"/>
  <c r="G11" i="5"/>
  <c r="G9" i="5"/>
  <c r="G8" i="5"/>
  <c r="G7" i="5"/>
  <c r="G6" i="5"/>
  <c r="F11" i="5"/>
  <c r="F9" i="5"/>
  <c r="F7" i="5"/>
  <c r="F6" i="5"/>
  <c r="F12" i="5"/>
  <c r="F19" i="5"/>
  <c r="F18" i="5"/>
  <c r="F17" i="5"/>
  <c r="F13" i="5"/>
  <c r="D16" i="5"/>
  <c r="D5" i="5"/>
  <c r="C16" i="5"/>
  <c r="M16" i="5"/>
  <c r="I16" i="5"/>
  <c r="I10" i="5"/>
  <c r="E4" i="5"/>
  <c r="E24" i="5"/>
  <c r="G24" i="5"/>
  <c r="G10" i="5"/>
  <c r="G16" i="5"/>
  <c r="J16" i="5"/>
  <c r="J10" i="5"/>
  <c r="D4" i="5"/>
  <c r="M10" i="5"/>
  <c r="D24" i="5"/>
  <c r="F16" i="5"/>
  <c r="L16" i="5"/>
  <c r="F10" i="5"/>
  <c r="L10" i="5"/>
  <c r="J5" i="5"/>
  <c r="J4" i="5"/>
  <c r="K4" i="5"/>
  <c r="L8" i="5"/>
  <c r="G4" i="5"/>
  <c r="I5" i="5"/>
  <c r="L5" i="5"/>
  <c r="C4" i="5"/>
  <c r="F5" i="5"/>
  <c r="M4" i="5"/>
  <c r="K24" i="5"/>
  <c r="M24" i="5"/>
  <c r="C24" i="5"/>
  <c r="F4" i="5"/>
  <c r="L4" i="5"/>
  <c r="L7" i="5"/>
  <c r="I4" i="5"/>
  <c r="F24" i="5"/>
  <c r="L24" i="5"/>
  <c r="I24" i="5"/>
</calcChain>
</file>

<file path=xl/sharedStrings.xml><?xml version="1.0" encoding="utf-8"?>
<sst xmlns="http://schemas.openxmlformats.org/spreadsheetml/2006/main" count="60" uniqueCount="60">
  <si>
    <t>НАЛОГОВЫЕ И НЕНАЛОГОВЫЕ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</si>
  <si>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</si>
  <si>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</si>
  <si>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Наименование</t>
  </si>
  <si>
    <t>Код доходов</t>
  </si>
  <si>
    <t>БЕЗВОЗМЕЗДНЫЕ ПОСТУПЛЕНИЯ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</si>
  <si>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</si>
  <si>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</si>
  <si>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</si>
  <si>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ИТОГО:</t>
  </si>
  <si>
    <t>6=5/3</t>
  </si>
  <si>
    <t>7=5/4</t>
  </si>
  <si>
    <t>9=8/3</t>
  </si>
  <si>
    <t>10=8/4</t>
  </si>
  <si>
    <t>12=11/3</t>
  </si>
  <si>
    <t>13=11/4</t>
  </si>
  <si>
    <t>Налоговые доходы</t>
  </si>
  <si>
    <t xml:space="preserve">Неналоговые доходы </t>
  </si>
  <si>
    <t>Налоги на совокупный доход</t>
  </si>
  <si>
    <t xml:space="preserve">
</t>
  </si>
  <si>
    <t xml:space="preserve">Доходы от использования имущества находящегося в государственной и муниципальной собственности
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</si>
  <si>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</si>
  <si>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</si>
  <si>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Налоги на имущество</t>
  </si>
  <si>
    <t xml:space="preserve">Прочие безвозмездные поступления </t>
  </si>
  <si>
    <t>Иные межбюджетные трансферты</t>
  </si>
  <si>
    <t>Штрафы, санкции, возмещение ущерба</t>
  </si>
  <si>
    <t>000 116 0000 00 0000 000</t>
  </si>
  <si>
    <t>Проект 
на 2024 год</t>
  </si>
  <si>
    <t>000 207 0000 00 0000 150</t>
  </si>
  <si>
    <t xml:space="preserve">Безвозмездные поступления от негосударственных организаций </t>
  </si>
  <si>
    <t>Проект 
на 2025 год</t>
  </si>
  <si>
    <t>Прочие неналоговые доходы</t>
  </si>
  <si>
    <t>000 117 0000 00 0000 000</t>
  </si>
  <si>
    <t>Возврат остатков субсидий, убвенций и иных межбюджетных транфертов, имеющих целевое назначение, прошлых лет</t>
  </si>
  <si>
    <t>000 219 0000 00 0000 150</t>
  </si>
  <si>
    <t>000 111 00000 00 0000 000</t>
  </si>
  <si>
    <t>000 113 0000 00 0000 000</t>
  </si>
  <si>
    <t>000 114 0000 00 0000 000</t>
  </si>
  <si>
    <t>000 106 00000 00 0000 000</t>
  </si>
  <si>
    <t>000 105 00000 00 0000 000</t>
  </si>
  <si>
    <t>000 103 00000 00 0000 000</t>
  </si>
  <si>
    <t>000 101 00000 00 0000 000</t>
  </si>
  <si>
    <t>000 100 00000 00 0000 000</t>
  </si>
  <si>
    <t>000 200 00000 00 0000 000</t>
  </si>
  <si>
    <t>000 202 10000 00 0000 150</t>
  </si>
  <si>
    <t>000 202 20000 00 0000 150</t>
  </si>
  <si>
    <t>000 202 30000 00 0000 150</t>
  </si>
  <si>
    <t>000 202 40000 00 0000 150</t>
  </si>
  <si>
    <t>000 204 00000 00 0000 150</t>
  </si>
  <si>
    <t>Сведения о доходах бюджета Палехского городского поселения по  видам доходов на 2024 год и на плановый период 2025 и 2026 годов в сравнении с исполнением за 2022 год и ожидаемым исполнением за 2023 год</t>
  </si>
  <si>
    <t>Исполнено 
за 2022 год</t>
  </si>
  <si>
    <t>Ожидаемое исполнение за 2023 год</t>
  </si>
  <si>
    <t xml:space="preserve">2024 год к исполнению 
за 2022 год </t>
  </si>
  <si>
    <t xml:space="preserve">2024 год к ожидаемому исполнению 
за 2023 год </t>
  </si>
  <si>
    <t xml:space="preserve">2025 год к исполнению 
за 2022 год </t>
  </si>
  <si>
    <t xml:space="preserve">2025 год к ожидаемому исполнению 
за 2023 год </t>
  </si>
  <si>
    <t>Проект 
на 2026 год</t>
  </si>
  <si>
    <t xml:space="preserve">2026 год к исполнению 
за 2022 год </t>
  </si>
  <si>
    <t xml:space="preserve">2026 год к ожидаемому исполнению 
за 2023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</si>
</sst>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_-* #,##0.00_р_._-;\-* #,##0.00_р_._-;_-* &quot;-&quot;??_р_._-;_-@_-"/>
    <numFmt numFmtId="194" formatCode="#,##0.0"/>
  </numFmts>
  <fonts count="41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</font>
    <font>
      <b/>
      <sz val="14"/>
      <name val="Times New Roman Cyr"/>
      <charset val="204"/>
    </font>
    <font>
      <b/>
      <sz val="11.5"/>
      <name val="Times New Roman"/>
      <family val="1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84">
    <xf numFmtId="0" fontId="0" fillId="0" borderId="0"/>
    <xf numFmtId="0" fontId="28" fillId="0" borderId="0"/>
    <xf numFmtId="0" fontId="28" fillId="0" borderId="0"/>
    <xf numFmtId="0" fontId="19" fillId="0" borderId="0"/>
    <xf numFmtId="0" fontId="29" fillId="0" borderId="0"/>
    <xf numFmtId="194" fontId="30" fillId="15" borderId="12">
      <alignment horizontal="right" vertical="top" shrinkToFit="1"/>
    </xf>
    <xf numFmtId="0" fontId="31" fillId="0" borderId="0"/>
    <xf numFmtId="0" fontId="31" fillId="0" borderId="0"/>
    <xf numFmtId="0" fontId="28" fillId="0" borderId="0"/>
    <xf numFmtId="0" fontId="31" fillId="16" borderId="0"/>
    <xf numFmtId="0" fontId="31" fillId="0" borderId="0">
      <alignment horizontal="left" vertical="top" wrapText="1"/>
    </xf>
    <xf numFmtId="0" fontId="31" fillId="0" borderId="0"/>
    <xf numFmtId="0" fontId="32" fillId="0" borderId="0">
      <alignment horizontal="center" wrapText="1"/>
    </xf>
    <xf numFmtId="0" fontId="32" fillId="0" borderId="0">
      <alignment horizontal="center"/>
    </xf>
    <xf numFmtId="0" fontId="31" fillId="0" borderId="0">
      <alignment wrapText="1"/>
    </xf>
    <xf numFmtId="0" fontId="31" fillId="0" borderId="0">
      <alignment horizontal="right"/>
    </xf>
    <xf numFmtId="0" fontId="31" fillId="16" borderId="13"/>
    <xf numFmtId="0" fontId="31" fillId="0" borderId="12">
      <alignment horizontal="center" vertical="center" wrapText="1"/>
    </xf>
    <xf numFmtId="0" fontId="31" fillId="0" borderId="14"/>
    <xf numFmtId="0" fontId="31" fillId="0" borderId="12">
      <alignment horizontal="center" vertical="center" shrinkToFit="1"/>
    </xf>
    <xf numFmtId="0" fontId="31" fillId="16" borderId="15"/>
    <xf numFmtId="0" fontId="33" fillId="0" borderId="12">
      <alignment horizontal="left"/>
    </xf>
    <xf numFmtId="4" fontId="33" fillId="15" borderId="12">
      <alignment horizontal="right" vertical="top" shrinkToFit="1"/>
    </xf>
    <xf numFmtId="0" fontId="31" fillId="16" borderId="16"/>
    <xf numFmtId="0" fontId="31" fillId="0" borderId="15"/>
    <xf numFmtId="0" fontId="31" fillId="0" borderId="0">
      <alignment horizontal="left" wrapText="1"/>
    </xf>
    <xf numFmtId="49" fontId="31" fillId="0" borderId="12">
      <alignment horizontal="left" vertical="top" wrapText="1"/>
    </xf>
    <xf numFmtId="4" fontId="31" fillId="17" borderId="12">
      <alignment horizontal="right" vertical="top" shrinkToFit="1"/>
    </xf>
    <xf numFmtId="0" fontId="31" fillId="16" borderId="16">
      <alignment horizontal="center"/>
    </xf>
    <xf numFmtId="4" fontId="34" fillId="17" borderId="12">
      <alignment horizontal="right" vertical="top" shrinkToFit="1"/>
    </xf>
    <xf numFmtId="0" fontId="31" fillId="16" borderId="0">
      <alignment horizontal="center"/>
    </xf>
    <xf numFmtId="4" fontId="31" fillId="0" borderId="12">
      <alignment horizontal="right" vertical="top" shrinkToFit="1"/>
    </xf>
    <xf numFmtId="49" fontId="33" fillId="0" borderId="12">
      <alignment horizontal="left" vertical="top" wrapText="1"/>
    </xf>
    <xf numFmtId="0" fontId="31" fillId="16" borderId="0">
      <alignment horizontal="left"/>
    </xf>
    <xf numFmtId="4" fontId="31" fillId="0" borderId="14">
      <alignment horizontal="right" shrinkToFit="1"/>
    </xf>
    <xf numFmtId="4" fontId="31" fillId="0" borderId="0">
      <alignment horizontal="right" shrinkToFit="1"/>
    </xf>
    <xf numFmtId="0" fontId="31" fillId="16" borderId="15">
      <alignment horizontal="center"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3" fillId="4" borderId="1" applyNumberFormat="0" applyAlignment="0" applyProtection="0"/>
    <xf numFmtId="0" fontId="4" fillId="8" borderId="2" applyNumberFormat="0" applyAlignment="0" applyProtection="0"/>
    <xf numFmtId="0" fontId="5" fillId="8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3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24" fillId="0" borderId="0"/>
    <xf numFmtId="0" fontId="35" fillId="0" borderId="0">
      <alignment vertical="top" wrapText="1"/>
    </xf>
    <xf numFmtId="0" fontId="35" fillId="0" borderId="0">
      <alignment vertical="top" wrapText="1"/>
    </xf>
    <xf numFmtId="0" fontId="25" fillId="0" borderId="0"/>
    <xf numFmtId="0" fontId="36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9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21" fillId="14" borderId="8" applyNumberFormat="0" applyFont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5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47">
    <xf numFmtId="0" fontId="0" fillId="0" borderId="0" xfId="0"/>
    <xf numFmtId="0" fontId="20" fillId="18" borderId="10" xfId="0" applyFont="1" applyFill="1" applyBorder="1" applyAlignment="1">
      <alignment horizontal="center" wrapText="1"/>
    </xf>
    <xf numFmtId="0" fontId="20" fillId="18" borderId="10" xfId="0" applyNumberFormat="1" applyFont="1" applyFill="1" applyBorder="1" applyAlignment="1">
      <alignment horizontal="center" wrapText="1"/>
    </xf>
    <xf numFmtId="0" fontId="23" fillId="18" borderId="10" xfId="0" applyNumberFormat="1" applyFont="1" applyFill="1" applyBorder="1" applyAlignment="1">
      <alignment horizontal="center" vertical="center" wrapText="1"/>
    </xf>
    <xf numFmtId="0" fontId="23" fillId="18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37" fillId="18" borderId="0" xfId="0" applyNumberFormat="1" applyFont="1" applyFill="1" applyBorder="1" applyAlignment="1">
      <alignment vertical="top" wrapText="1"/>
    </xf>
    <xf numFmtId="194" fontId="22" fillId="0" borderId="0" xfId="0" applyNumberFormat="1" applyFont="1" applyBorder="1" applyAlignment="1">
      <alignment horizontal="center" vertical="top"/>
    </xf>
    <xf numFmtId="194" fontId="0" fillId="0" borderId="0" xfId="0" applyNumberFormat="1" applyBorder="1"/>
    <xf numFmtId="0" fontId="38" fillId="0" borderId="0" xfId="0" applyFont="1" applyBorder="1"/>
    <xf numFmtId="0" fontId="22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0" fillId="0" borderId="0" xfId="0" applyBorder="1"/>
    <xf numFmtId="4" fontId="0" fillId="0" borderId="0" xfId="0" applyNumberFormat="1" applyBorder="1"/>
    <xf numFmtId="4" fontId="26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wrapText="1"/>
    </xf>
    <xf numFmtId="194" fontId="0" fillId="0" borderId="0" xfId="0" applyNumberFormat="1" applyFill="1" applyBorder="1"/>
    <xf numFmtId="0" fontId="0" fillId="0" borderId="0" xfId="0" applyFill="1" applyBorder="1"/>
    <xf numFmtId="4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top" wrapText="1"/>
    </xf>
    <xf numFmtId="0" fontId="22" fillId="18" borderId="10" xfId="0" applyFont="1" applyFill="1" applyBorder="1" applyAlignment="1">
      <alignment horizontal="left" vertical="center" wrapText="1"/>
    </xf>
    <xf numFmtId="0" fontId="18" fillId="18" borderId="10" xfId="0" applyFont="1" applyFill="1" applyBorder="1" applyAlignment="1">
      <alignment horizontal="left" vertical="center" wrapText="1"/>
    </xf>
    <xf numFmtId="0" fontId="18" fillId="18" borderId="11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/>
    </xf>
    <xf numFmtId="0" fontId="22" fillId="18" borderId="10" xfId="0" applyFont="1" applyFill="1" applyBorder="1" applyAlignment="1">
      <alignment horizontal="center" vertical="center"/>
    </xf>
    <xf numFmtId="0" fontId="18" fillId="18" borderId="10" xfId="0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10" fontId="22" fillId="0" borderId="10" xfId="0" applyNumberFormat="1" applyFont="1" applyBorder="1" applyAlignment="1">
      <alignment horizontal="center" vertical="center"/>
    </xf>
    <xf numFmtId="10" fontId="18" fillId="0" borderId="10" xfId="0" applyNumberFormat="1" applyFont="1" applyBorder="1" applyAlignment="1">
      <alignment horizontal="center" vertical="center"/>
    </xf>
    <xf numFmtId="4" fontId="22" fillId="0" borderId="10" xfId="80" applyNumberFormat="1" applyFont="1" applyBorder="1" applyAlignment="1">
      <alignment horizontal="center" vertical="center"/>
    </xf>
    <xf numFmtId="4" fontId="18" fillId="0" borderId="10" xfId="80" applyNumberFormat="1" applyFont="1" applyBorder="1" applyAlignment="1">
      <alignment horizontal="center" vertical="center"/>
    </xf>
    <xf numFmtId="4" fontId="22" fillId="18" borderId="10" xfId="80" applyNumberFormat="1" applyFont="1" applyFill="1" applyBorder="1" applyAlignment="1">
      <alignment horizontal="center" vertical="center"/>
    </xf>
    <xf numFmtId="10" fontId="22" fillId="0" borderId="10" xfId="68" applyNumberFormat="1" applyFont="1" applyBorder="1" applyAlignment="1">
      <alignment horizontal="center" vertical="center"/>
    </xf>
    <xf numFmtId="10" fontId="18" fillId="0" borderId="10" xfId="68" applyNumberFormat="1" applyFont="1" applyBorder="1" applyAlignment="1">
      <alignment horizontal="center" vertical="center"/>
    </xf>
    <xf numFmtId="10" fontId="22" fillId="0" borderId="10" xfId="0" applyNumberFormat="1" applyFont="1" applyBorder="1" applyAlignment="1">
      <alignment horizontal="center" vertical="center" wrapText="1"/>
    </xf>
    <xf numFmtId="0" fontId="39" fillId="18" borderId="10" xfId="0" applyFont="1" applyFill="1" applyBorder="1" applyAlignment="1">
      <alignment horizontal="right" vertical="center" wrapText="1"/>
    </xf>
    <xf numFmtId="0" fontId="40" fillId="18" borderId="10" xfId="0" applyNumberFormat="1" applyFont="1" applyFill="1" applyBorder="1" applyAlignment="1">
      <alignment horizontal="center" vertical="top" wrapText="1"/>
    </xf>
    <xf numFmtId="0" fontId="37" fillId="18" borderId="10" xfId="0" applyNumberFormat="1" applyFont="1" applyFill="1" applyBorder="1" applyAlignment="1">
      <alignment horizontal="center" vertical="top" wrapText="1"/>
    </xf>
  </cellXfs>
  <cellStyles count="84">
    <cellStyle name="br" xfId="1"/>
    <cellStyle name="col" xfId="2"/>
    <cellStyle name="Normal" xfId="3"/>
    <cellStyle name="Normal 2" xfId="4"/>
    <cellStyle name="st32" xfId="5"/>
    <cellStyle name="style0" xfId="6"/>
    <cellStyle name="td" xfId="7"/>
    <cellStyle name="tr" xfId="8"/>
    <cellStyle name="xl21" xfId="9"/>
    <cellStyle name="xl22" xfId="10"/>
    <cellStyle name="xl23" xfId="11"/>
    <cellStyle name="xl24" xfId="12"/>
    <cellStyle name="xl25" xfId="13"/>
    <cellStyle name="xl26" xfId="14"/>
    <cellStyle name="xl27" xfId="15"/>
    <cellStyle name="xl28" xfId="16"/>
    <cellStyle name="xl29" xfId="17"/>
    <cellStyle name="xl30" xfId="18"/>
    <cellStyle name="xl31" xfId="19"/>
    <cellStyle name="xl32" xfId="20"/>
    <cellStyle name="xl33" xfId="21"/>
    <cellStyle name="xl34" xfId="22"/>
    <cellStyle name="xl35" xfId="23"/>
    <cellStyle name="xl36" xfId="24"/>
    <cellStyle name="xl37" xfId="25"/>
    <cellStyle name="xl38" xfId="26"/>
    <cellStyle name="xl39" xfId="27"/>
    <cellStyle name="xl40" xfId="28"/>
    <cellStyle name="xl41" xfId="29"/>
    <cellStyle name="xl41 2" xfId="30"/>
    <cellStyle name="xl42" xfId="31"/>
    <cellStyle name="xl43" xfId="32"/>
    <cellStyle name="xl44" xfId="33"/>
    <cellStyle name="xl45" xfId="34"/>
    <cellStyle name="xl46" xfId="35"/>
    <cellStyle name="xl47" xfId="36"/>
    <cellStyle name="Акцент1" xfId="37" builtinId="29" customBuiltin="1"/>
    <cellStyle name="Акцент2" xfId="38" builtinId="33" customBuiltin="1"/>
    <cellStyle name="Акцент3" xfId="39" builtinId="37" customBuiltin="1"/>
    <cellStyle name="Акцент4" xfId="40" builtinId="41" customBuiltin="1"/>
    <cellStyle name="Акцент5" xfId="41" builtinId="45" customBuiltin="1"/>
    <cellStyle name="Акцент6" xfId="42" builtinId="49" customBuiltin="1"/>
    <cellStyle name="Ввод " xfId="43" builtinId="20" customBuiltin="1"/>
    <cellStyle name="Вывод" xfId="44" builtinId="21" customBuiltin="1"/>
    <cellStyle name="Вычисление" xfId="45" builtinId="22" customBuiltin="1"/>
    <cellStyle name="Заголовок 1" xfId="46" builtinId="16" customBuiltin="1"/>
    <cellStyle name="Заголовок 2" xfId="47" builtinId="17" customBuiltin="1"/>
    <cellStyle name="Заголовок 3" xfId="48" builtinId="18" customBuiltin="1"/>
    <cellStyle name="Заголовок 4" xfId="49" builtinId="19" customBuiltin="1"/>
    <cellStyle name="Итог" xfId="50" builtinId="25" customBuiltin="1"/>
    <cellStyle name="Контрольная ячейка" xfId="51" builtinId="23" customBuiltin="1"/>
    <cellStyle name="Название" xfId="52" builtinId="15" customBuiltin="1"/>
    <cellStyle name="Нейтральный" xfId="53" builtinId="28" customBuiltin="1"/>
    <cellStyle name="Обычный" xfId="0" builtinId="0"/>
    <cellStyle name="Обычный 10" xfId="54"/>
    <cellStyle name="Обычный 2" xfId="55"/>
    <cellStyle name="Обычный 2 2" xfId="56"/>
    <cellStyle name="Обычный 3" xfId="57"/>
    <cellStyle name="Обычный 3 2" xfId="58"/>
    <cellStyle name="Обычный 4" xfId="59"/>
    <cellStyle name="Обычный 4 2" xfId="60"/>
    <cellStyle name="Обычный 5" xfId="61"/>
    <cellStyle name="Обычный 5 2" xfId="62"/>
    <cellStyle name="Обычный 6" xfId="63"/>
    <cellStyle name="Плохой" xfId="64" builtinId="27" customBuiltin="1"/>
    <cellStyle name="Пояснение" xfId="65" builtinId="53" customBuiltin="1"/>
    <cellStyle name="Примечание" xfId="66" builtinId="10" customBuiltin="1"/>
    <cellStyle name="Примечание 2" xfId="67"/>
    <cellStyle name="Процентный" xfId="68" builtinId="5"/>
    <cellStyle name="Процентный 2" xfId="69"/>
    <cellStyle name="Процентный 3" xfId="70"/>
    <cellStyle name="Процентный 4" xfId="71"/>
    <cellStyle name="Связанная ячейка" xfId="72" builtinId="24" customBuiltin="1"/>
    <cellStyle name="Стиль 1" xfId="73"/>
    <cellStyle name="Стиль 2" xfId="74"/>
    <cellStyle name="Стиль 3" xfId="75"/>
    <cellStyle name="Стиль 4" xfId="76"/>
    <cellStyle name="Стиль 5" xfId="77"/>
    <cellStyle name="Стиль 6" xfId="78"/>
    <cellStyle name="Текст предупреждения" xfId="79" builtinId="11" customBuiltin="1"/>
    <cellStyle name="Финансовый" xfId="80" builtinId="3"/>
    <cellStyle name="Финансовый 2" xfId="81"/>
    <cellStyle name="Финансовый 2 2" xfId="82"/>
    <cellStyle name="Хороший" xfId="8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zoomScale="75" zoomScaleNormal="75" workbookViewId="0">
      <selection activeCell="K9" sqref="K9"/>
    </sheetView>
  </sheetViews>
  <sheetFormatPr defaultRowHeight="13.2" x14ac:dyDescent="0.25"/>
  <cols>
    <col min="1" max="1" width="50.109375" style="12" customWidth="1"/>
    <col min="2" max="2" width="33.88671875" style="12" customWidth="1"/>
    <col min="3" max="3" width="20.5546875" style="18" customWidth="1"/>
    <col min="4" max="5" width="20.5546875" style="12" customWidth="1"/>
    <col min="6" max="7" width="14.6640625" style="13" customWidth="1"/>
    <col min="8" max="8" width="22.33203125" style="13" customWidth="1"/>
    <col min="9" max="10" width="14.6640625" style="13" customWidth="1"/>
    <col min="11" max="11" width="21.6640625" style="13" customWidth="1"/>
    <col min="12" max="12" width="15" style="12" customWidth="1"/>
    <col min="13" max="13" width="15.5546875" style="12" customWidth="1"/>
    <col min="14" max="16384" width="8.88671875" style="12"/>
  </cols>
  <sheetData>
    <row r="1" spans="1:13" s="6" customFormat="1" ht="76.95" customHeight="1" x14ac:dyDescent="0.25">
      <c r="A1" s="45" t="s">
        <v>50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76.5" customHeight="1" x14ac:dyDescent="0.25">
      <c r="A2" s="3" t="s">
        <v>3</v>
      </c>
      <c r="B2" s="3" t="s">
        <v>4</v>
      </c>
      <c r="C2" s="5" t="s">
        <v>51</v>
      </c>
      <c r="D2" s="4" t="s">
        <v>52</v>
      </c>
      <c r="E2" s="4" t="s">
        <v>28</v>
      </c>
      <c r="F2" s="15" t="s">
        <v>53</v>
      </c>
      <c r="G2" s="5" t="s">
        <v>54</v>
      </c>
      <c r="H2" s="4" t="s">
        <v>31</v>
      </c>
      <c r="I2" s="5" t="s">
        <v>55</v>
      </c>
      <c r="J2" s="5" t="s">
        <v>56</v>
      </c>
      <c r="K2" s="4" t="s">
        <v>57</v>
      </c>
      <c r="L2" s="15" t="s">
        <v>58</v>
      </c>
      <c r="M2" s="5" t="s">
        <v>59</v>
      </c>
    </row>
    <row r="3" spans="1:13" ht="15.6" x14ac:dyDescent="0.3">
      <c r="A3" s="1">
        <v>1</v>
      </c>
      <c r="B3" s="2">
        <v>2</v>
      </c>
      <c r="C3" s="16">
        <v>3</v>
      </c>
      <c r="D3" s="1">
        <v>4</v>
      </c>
      <c r="E3" s="1">
        <v>5</v>
      </c>
      <c r="F3" s="1" t="s">
        <v>10</v>
      </c>
      <c r="G3" s="1" t="s">
        <v>11</v>
      </c>
      <c r="H3" s="1">
        <v>8</v>
      </c>
      <c r="I3" s="1" t="s">
        <v>12</v>
      </c>
      <c r="J3" s="1" t="s">
        <v>13</v>
      </c>
      <c r="K3" s="1">
        <v>11</v>
      </c>
      <c r="L3" s="1" t="s">
        <v>14</v>
      </c>
      <c r="M3" s="1" t="s">
        <v>15</v>
      </c>
    </row>
    <row r="4" spans="1:13" ht="34.799999999999997" x14ac:dyDescent="0.25">
      <c r="A4" s="26" t="s">
        <v>0</v>
      </c>
      <c r="B4" s="10" t="s">
        <v>43</v>
      </c>
      <c r="C4" s="23">
        <f>SUM(C5,C10)</f>
        <v>38383298.07</v>
      </c>
      <c r="D4" s="19">
        <f>SUM(D5,D10)</f>
        <v>35622834.469999999</v>
      </c>
      <c r="E4" s="19">
        <f>SUM(E5,E10)</f>
        <v>33019392.52</v>
      </c>
      <c r="F4" s="36">
        <f>E4/C4</f>
        <v>0.86025417773590496</v>
      </c>
      <c r="G4" s="36">
        <f t="shared" ref="G4:G9" si="0">E4/D4</f>
        <v>0.92691648520578829</v>
      </c>
      <c r="H4" s="20">
        <f>SUM(H5,H10)</f>
        <v>33709244.93</v>
      </c>
      <c r="I4" s="41">
        <f t="shared" ref="I4:I9" si="1">H4/C4</f>
        <v>0.87822690141227877</v>
      </c>
      <c r="J4" s="41">
        <f t="shared" ref="J4:J9" si="2">H4/D4</f>
        <v>0.94628194054542347</v>
      </c>
      <c r="K4" s="20">
        <f>SUM(K5,K10)</f>
        <v>34101739.010000005</v>
      </c>
      <c r="L4" s="36">
        <f>K4/C4</f>
        <v>0.88845254901776094</v>
      </c>
      <c r="M4" s="36">
        <f t="shared" ref="M4:M9" si="3">K4/D4</f>
        <v>0.95729998798155735</v>
      </c>
    </row>
    <row r="5" spans="1:13" ht="17.399999999999999" x14ac:dyDescent="0.25">
      <c r="A5" s="26" t="s">
        <v>16</v>
      </c>
      <c r="B5" s="10"/>
      <c r="C5" s="24">
        <f>SUM(C6:C9)</f>
        <v>36155371.530000001</v>
      </c>
      <c r="D5" s="20">
        <f>SUM(D6:D9)</f>
        <v>34230027.060000002</v>
      </c>
      <c r="E5" s="20">
        <f>SUM(E6:E9)</f>
        <v>32381392.52</v>
      </c>
      <c r="F5" s="36">
        <f t="shared" ref="F5:F24" si="4">E5/C5</f>
        <v>0.89561775055005222</v>
      </c>
      <c r="G5" s="36">
        <f t="shared" si="0"/>
        <v>0.94599377509227123</v>
      </c>
      <c r="H5" s="20">
        <f>SUM(H6:H9)</f>
        <v>33056244.93</v>
      </c>
      <c r="I5" s="36">
        <f t="shared" si="1"/>
        <v>0.91428309352516279</v>
      </c>
      <c r="J5" s="41">
        <f t="shared" si="2"/>
        <v>0.96570899205126126</v>
      </c>
      <c r="K5" s="20">
        <f>SUM(K6:K9)</f>
        <v>33428739.010000002</v>
      </c>
      <c r="L5" s="36">
        <f>K5/C5</f>
        <v>0.92458568659050921</v>
      </c>
      <c r="M5" s="36">
        <f t="shared" si="3"/>
        <v>0.97659107751812568</v>
      </c>
    </row>
    <row r="6" spans="1:13" ht="18" x14ac:dyDescent="0.25">
      <c r="A6" s="27" t="s">
        <v>1</v>
      </c>
      <c r="B6" s="11" t="s">
        <v>42</v>
      </c>
      <c r="C6" s="21">
        <v>32403947.59</v>
      </c>
      <c r="D6" s="22">
        <v>30325407.059999999</v>
      </c>
      <c r="E6" s="22">
        <v>28500000</v>
      </c>
      <c r="F6" s="37">
        <f t="shared" si="4"/>
        <v>0.87952246931775757</v>
      </c>
      <c r="G6" s="37">
        <f t="shared" si="0"/>
        <v>0.93980601624280391</v>
      </c>
      <c r="H6" s="22">
        <v>29070000</v>
      </c>
      <c r="I6" s="37">
        <f t="shared" si="1"/>
        <v>0.89711291870411269</v>
      </c>
      <c r="J6" s="42">
        <f t="shared" si="2"/>
        <v>0.95860213656766002</v>
      </c>
      <c r="K6" s="22">
        <v>29400000</v>
      </c>
      <c r="L6" s="37">
        <f>K6/C6</f>
        <v>0.9072968630856868</v>
      </c>
      <c r="M6" s="37">
        <f t="shared" si="3"/>
        <v>0.96948410096626092</v>
      </c>
    </row>
    <row r="7" spans="1:13" ht="54" x14ac:dyDescent="0.25">
      <c r="A7" s="27" t="s">
        <v>2</v>
      </c>
      <c r="B7" s="11" t="s">
        <v>41</v>
      </c>
      <c r="C7" s="21">
        <v>1455136.17</v>
      </c>
      <c r="D7" s="22">
        <v>1304620</v>
      </c>
      <c r="E7" s="21">
        <v>1519392.52</v>
      </c>
      <c r="F7" s="37">
        <f t="shared" si="4"/>
        <v>1.0441583071912783</v>
      </c>
      <c r="G7" s="37">
        <f t="shared" si="0"/>
        <v>1.1646245803375697</v>
      </c>
      <c r="H7" s="22">
        <v>1587244.93</v>
      </c>
      <c r="I7" s="37">
        <f t="shared" si="1"/>
        <v>1.0907879020009517</v>
      </c>
      <c r="J7" s="42">
        <f t="shared" si="2"/>
        <v>1.2166339087243794</v>
      </c>
      <c r="K7" s="22">
        <v>1613739.01</v>
      </c>
      <c r="L7" s="37">
        <f>K4/C4</f>
        <v>0.88845254901776094</v>
      </c>
      <c r="M7" s="37">
        <f t="shared" si="3"/>
        <v>1.2369417991445786</v>
      </c>
    </row>
    <row r="8" spans="1:13" ht="27" customHeight="1" x14ac:dyDescent="0.25">
      <c r="A8" s="27" t="s">
        <v>18</v>
      </c>
      <c r="B8" s="11" t="s">
        <v>40</v>
      </c>
      <c r="C8" s="21">
        <v>33750</v>
      </c>
      <c r="D8" s="22">
        <v>0</v>
      </c>
      <c r="E8" s="22">
        <v>10000</v>
      </c>
      <c r="F8" s="37">
        <v>0</v>
      </c>
      <c r="G8" s="37" t="e">
        <f t="shared" si="0"/>
        <v>#DIV/0!</v>
      </c>
      <c r="H8" s="22">
        <v>10000</v>
      </c>
      <c r="I8" s="37">
        <f t="shared" si="1"/>
        <v>0.29629629629629628</v>
      </c>
      <c r="J8" s="42" t="e">
        <f t="shared" si="2"/>
        <v>#DIV/0!</v>
      </c>
      <c r="K8" s="22">
        <v>10000</v>
      </c>
      <c r="L8" s="37">
        <f>K5/C5</f>
        <v>0.92458568659050921</v>
      </c>
      <c r="M8" s="37" t="e">
        <f t="shared" si="3"/>
        <v>#DIV/0!</v>
      </c>
    </row>
    <row r="9" spans="1:13" ht="18" x14ac:dyDescent="0.25">
      <c r="A9" s="27" t="s">
        <v>23</v>
      </c>
      <c r="B9" s="11" t="s">
        <v>39</v>
      </c>
      <c r="C9" s="21">
        <f>410732.51+1851805.26</f>
        <v>2262537.77</v>
      </c>
      <c r="D9" s="22">
        <v>2600000</v>
      </c>
      <c r="E9" s="22">
        <v>2352000</v>
      </c>
      <c r="F9" s="37">
        <f t="shared" si="4"/>
        <v>1.0395406570384016</v>
      </c>
      <c r="G9" s="37">
        <f t="shared" si="0"/>
        <v>0.9046153846153846</v>
      </c>
      <c r="H9" s="22">
        <v>2389000</v>
      </c>
      <c r="I9" s="37">
        <f t="shared" si="1"/>
        <v>1.0558939751975942</v>
      </c>
      <c r="J9" s="42">
        <f t="shared" si="2"/>
        <v>0.91884615384615387</v>
      </c>
      <c r="K9" s="22">
        <v>2405000</v>
      </c>
      <c r="L9" s="37">
        <f>K9/C9</f>
        <v>1.0629656803475152</v>
      </c>
      <c r="M9" s="37">
        <f t="shared" si="3"/>
        <v>0.92500000000000004</v>
      </c>
    </row>
    <row r="10" spans="1:13" ht="17.399999999999999" customHeight="1" x14ac:dyDescent="0.25">
      <c r="A10" s="26" t="s">
        <v>17</v>
      </c>
      <c r="B10" s="25" t="s">
        <v>19</v>
      </c>
      <c r="C10" s="23">
        <f>SUM(C11:C15)</f>
        <v>2227926.54</v>
      </c>
      <c r="D10" s="23">
        <f>SUM(D11:D15)</f>
        <v>1392807.41</v>
      </c>
      <c r="E10" s="23">
        <f>SUM(E11:E15)</f>
        <v>638000</v>
      </c>
      <c r="F10" s="36">
        <f t="shared" si="4"/>
        <v>0.28636491757937405</v>
      </c>
      <c r="G10" s="36">
        <f t="shared" ref="G10:G24" si="5">E10/D10</f>
        <v>0.45806763764991748</v>
      </c>
      <c r="H10" s="20">
        <f>SUM(H11:H13)</f>
        <v>653000</v>
      </c>
      <c r="I10" s="36">
        <f>H10/C10</f>
        <v>0.29309763507732173</v>
      </c>
      <c r="J10" s="41">
        <f t="shared" ref="J10:J19" si="6">H10/D10</f>
        <v>0.46883725295516632</v>
      </c>
      <c r="K10" s="20">
        <f>SUM(K11:K13)</f>
        <v>673000</v>
      </c>
      <c r="L10" s="36">
        <f>K10/C10</f>
        <v>0.30207459174125195</v>
      </c>
      <c r="M10" s="43">
        <f t="shared" ref="M10:M19" si="7">K10/D10</f>
        <v>0.48319674002883145</v>
      </c>
    </row>
    <row r="11" spans="1:13" ht="57" customHeight="1" x14ac:dyDescent="0.25">
      <c r="A11" s="28" t="s">
        <v>20</v>
      </c>
      <c r="B11" s="25" t="s">
        <v>36</v>
      </c>
      <c r="C11" s="21">
        <v>516396.18</v>
      </c>
      <c r="D11" s="22">
        <v>590000</v>
      </c>
      <c r="E11" s="22">
        <v>335000</v>
      </c>
      <c r="F11" s="37">
        <f t="shared" si="4"/>
        <v>0.64872671986070851</v>
      </c>
      <c r="G11" s="37">
        <f t="shared" si="5"/>
        <v>0.56779661016949157</v>
      </c>
      <c r="H11" s="22">
        <v>340000</v>
      </c>
      <c r="I11" s="37">
        <f>H11/C11</f>
        <v>0.65840920821683846</v>
      </c>
      <c r="J11" s="42">
        <f t="shared" si="6"/>
        <v>0.57627118644067798</v>
      </c>
      <c r="K11" s="22">
        <v>340000</v>
      </c>
      <c r="L11" s="37">
        <f>K11/C11</f>
        <v>0.65840920821683846</v>
      </c>
      <c r="M11" s="37">
        <f t="shared" si="7"/>
        <v>0.57627118644067798</v>
      </c>
    </row>
    <row r="12" spans="1:13" ht="40.950000000000003" customHeight="1" x14ac:dyDescent="0.25">
      <c r="A12" s="27" t="s">
        <v>21</v>
      </c>
      <c r="B12" s="25" t="s">
        <v>37</v>
      </c>
      <c r="C12" s="21">
        <v>708694.45</v>
      </c>
      <c r="D12" s="22">
        <v>605000</v>
      </c>
      <c r="E12" s="22">
        <v>233000</v>
      </c>
      <c r="F12" s="37">
        <f t="shared" si="4"/>
        <v>0.32877356383981843</v>
      </c>
      <c r="G12" s="37">
        <f t="shared" si="5"/>
        <v>0.38512396694214879</v>
      </c>
      <c r="H12" s="22">
        <v>243000</v>
      </c>
      <c r="I12" s="37">
        <f t="shared" ref="I12:I24" si="8">H12/C12</f>
        <v>0.34288401722350165</v>
      </c>
      <c r="J12" s="42">
        <f t="shared" si="6"/>
        <v>0.40165289256198344</v>
      </c>
      <c r="K12" s="22">
        <v>263000</v>
      </c>
      <c r="L12" s="37">
        <f t="shared" ref="L12:L22" si="9">K12/C12</f>
        <v>0.37110492399086803</v>
      </c>
      <c r="M12" s="37">
        <f t="shared" si="7"/>
        <v>0.43471074380165287</v>
      </c>
    </row>
    <row r="13" spans="1:13" ht="40.200000000000003" customHeight="1" x14ac:dyDescent="0.25">
      <c r="A13" s="27" t="s">
        <v>22</v>
      </c>
      <c r="B13" s="25" t="s">
        <v>38</v>
      </c>
      <c r="C13" s="21">
        <v>891320.56</v>
      </c>
      <c r="D13" s="22">
        <v>70000</v>
      </c>
      <c r="E13" s="22">
        <v>70000</v>
      </c>
      <c r="F13" s="37">
        <f t="shared" si="4"/>
        <v>7.8535156868814959E-2</v>
      </c>
      <c r="G13" s="37">
        <f t="shared" si="5"/>
        <v>1</v>
      </c>
      <c r="H13" s="22">
        <v>70000</v>
      </c>
      <c r="I13" s="37">
        <f t="shared" si="8"/>
        <v>7.8535156868814959E-2</v>
      </c>
      <c r="J13" s="42">
        <f t="shared" si="6"/>
        <v>1</v>
      </c>
      <c r="K13" s="22">
        <v>70000</v>
      </c>
      <c r="L13" s="37">
        <f t="shared" si="9"/>
        <v>7.8535156868814959E-2</v>
      </c>
      <c r="M13" s="37">
        <f t="shared" si="7"/>
        <v>1</v>
      </c>
    </row>
    <row r="14" spans="1:13" ht="27.75" customHeight="1" x14ac:dyDescent="0.25">
      <c r="A14" s="27" t="s">
        <v>26</v>
      </c>
      <c r="B14" s="25" t="s">
        <v>27</v>
      </c>
      <c r="C14" s="21">
        <v>15.35</v>
      </c>
      <c r="D14" s="22">
        <v>0</v>
      </c>
      <c r="E14" s="22">
        <v>0</v>
      </c>
      <c r="F14" s="37">
        <f t="shared" si="4"/>
        <v>0</v>
      </c>
      <c r="G14" s="37" t="e">
        <f t="shared" si="5"/>
        <v>#DIV/0!</v>
      </c>
      <c r="H14" s="22">
        <v>0</v>
      </c>
      <c r="I14" s="37">
        <f t="shared" si="8"/>
        <v>0</v>
      </c>
      <c r="J14" s="42" t="e">
        <f t="shared" si="6"/>
        <v>#DIV/0!</v>
      </c>
      <c r="K14" s="22">
        <v>0</v>
      </c>
      <c r="L14" s="37">
        <f t="shared" si="9"/>
        <v>0</v>
      </c>
      <c r="M14" s="37" t="e">
        <f t="shared" si="7"/>
        <v>#DIV/0!</v>
      </c>
    </row>
    <row r="15" spans="1:13" ht="26.4" customHeight="1" x14ac:dyDescent="0.25">
      <c r="A15" s="32" t="s">
        <v>32</v>
      </c>
      <c r="B15" s="35" t="s">
        <v>33</v>
      </c>
      <c r="C15" s="22">
        <v>111500</v>
      </c>
      <c r="D15" s="22">
        <v>127807.41</v>
      </c>
      <c r="E15" s="22">
        <v>0</v>
      </c>
      <c r="F15" s="37">
        <f t="shared" si="4"/>
        <v>0</v>
      </c>
      <c r="G15" s="37">
        <f t="shared" si="5"/>
        <v>0</v>
      </c>
      <c r="H15" s="22">
        <v>0</v>
      </c>
      <c r="I15" s="37">
        <f t="shared" si="8"/>
        <v>0</v>
      </c>
      <c r="J15" s="42">
        <f t="shared" si="6"/>
        <v>0</v>
      </c>
      <c r="K15" s="22">
        <v>0</v>
      </c>
      <c r="L15" s="37">
        <f t="shared" si="9"/>
        <v>0</v>
      </c>
      <c r="M15" s="37">
        <f t="shared" si="7"/>
        <v>0</v>
      </c>
    </row>
    <row r="16" spans="1:13" ht="35.25" customHeight="1" x14ac:dyDescent="0.25">
      <c r="A16" s="29" t="s">
        <v>5</v>
      </c>
      <c r="B16" s="33" t="s">
        <v>44</v>
      </c>
      <c r="C16" s="24">
        <f>SUM(C17:C23)</f>
        <v>23036095.219999999</v>
      </c>
      <c r="D16" s="20">
        <f>SUM(D17:D23)</f>
        <v>21768120.949999999</v>
      </c>
      <c r="E16" s="20">
        <f>SUM(E17:E23)</f>
        <v>15322613.1</v>
      </c>
      <c r="F16" s="36">
        <f t="shared" si="4"/>
        <v>0.66515670098015856</v>
      </c>
      <c r="G16" s="36">
        <f t="shared" si="5"/>
        <v>0.7039015051044174</v>
      </c>
      <c r="H16" s="38">
        <f>SUM(H17:H23)</f>
        <v>10148452.58</v>
      </c>
      <c r="I16" s="36">
        <f t="shared" si="8"/>
        <v>0.44054569505291358</v>
      </c>
      <c r="J16" s="41">
        <f t="shared" si="6"/>
        <v>0.46620710181234087</v>
      </c>
      <c r="K16" s="38">
        <f>SUM(K17:K23)</f>
        <v>3829200</v>
      </c>
      <c r="L16" s="36">
        <f t="shared" si="9"/>
        <v>0.16622608838131031</v>
      </c>
      <c r="M16" s="36">
        <f t="shared" si="7"/>
        <v>0.17590861465697619</v>
      </c>
    </row>
    <row r="17" spans="1:13" ht="36" x14ac:dyDescent="0.25">
      <c r="A17" s="30" t="s">
        <v>6</v>
      </c>
      <c r="B17" s="34" t="s">
        <v>45</v>
      </c>
      <c r="C17" s="21">
        <f>6075100+2519849.39</f>
        <v>8594949.3900000006</v>
      </c>
      <c r="D17" s="21">
        <v>9014068.5199999996</v>
      </c>
      <c r="E17" s="22">
        <v>9014068.5199999996</v>
      </c>
      <c r="F17" s="37">
        <f t="shared" si="4"/>
        <v>1.0487634203509835</v>
      </c>
      <c r="G17" s="37">
        <f t="shared" si="5"/>
        <v>1</v>
      </c>
      <c r="H17" s="39">
        <v>3829200</v>
      </c>
      <c r="I17" s="37">
        <f t="shared" si="8"/>
        <v>0.44551745754956679</v>
      </c>
      <c r="J17" s="42">
        <f t="shared" si="6"/>
        <v>0.42480262841401167</v>
      </c>
      <c r="K17" s="39">
        <v>3829200</v>
      </c>
      <c r="L17" s="37">
        <f t="shared" si="9"/>
        <v>0.44551745754956679</v>
      </c>
      <c r="M17" s="37">
        <f t="shared" si="7"/>
        <v>0.42480262841401167</v>
      </c>
    </row>
    <row r="18" spans="1:13" ht="54" x14ac:dyDescent="0.25">
      <c r="A18" s="30" t="s">
        <v>7</v>
      </c>
      <c r="B18" s="34" t="s">
        <v>46</v>
      </c>
      <c r="C18" s="21">
        <v>16295924.109999999</v>
      </c>
      <c r="D18" s="21">
        <v>12465452.43</v>
      </c>
      <c r="E18" s="22">
        <v>6007044.5800000001</v>
      </c>
      <c r="F18" s="37">
        <f t="shared" si="4"/>
        <v>0.36862251808805219</v>
      </c>
      <c r="G18" s="37">
        <f t="shared" si="5"/>
        <v>0.48189543169272681</v>
      </c>
      <c r="H18" s="39">
        <v>6007072.5800000001</v>
      </c>
      <c r="I18" s="37">
        <f t="shared" si="8"/>
        <v>0.36862423630911229</v>
      </c>
      <c r="J18" s="42">
        <f t="shared" si="6"/>
        <v>0.48189767790080928</v>
      </c>
      <c r="K18" s="39">
        <v>0</v>
      </c>
      <c r="L18" s="37">
        <f t="shared" si="9"/>
        <v>0</v>
      </c>
      <c r="M18" s="37">
        <f t="shared" si="7"/>
        <v>0</v>
      </c>
    </row>
    <row r="19" spans="1:13" ht="36" x14ac:dyDescent="0.25">
      <c r="A19" s="30" t="s">
        <v>8</v>
      </c>
      <c r="B19" s="34" t="s">
        <v>47</v>
      </c>
      <c r="C19" s="21">
        <v>252675</v>
      </c>
      <c r="D19" s="21">
        <v>288600</v>
      </c>
      <c r="E19" s="22">
        <v>301500</v>
      </c>
      <c r="F19" s="37">
        <f t="shared" si="4"/>
        <v>1.1932324131789849</v>
      </c>
      <c r="G19" s="37">
        <f t="shared" si="5"/>
        <v>1.0446985446985446</v>
      </c>
      <c r="H19" s="39">
        <v>312180</v>
      </c>
      <c r="I19" s="37">
        <f t="shared" si="8"/>
        <v>1.2355001484119916</v>
      </c>
      <c r="J19" s="42">
        <f t="shared" si="6"/>
        <v>1.0817047817047818</v>
      </c>
      <c r="K19" s="39">
        <v>0</v>
      </c>
      <c r="L19" s="37">
        <f t="shared" si="9"/>
        <v>0</v>
      </c>
      <c r="M19" s="37">
        <f t="shared" si="7"/>
        <v>0</v>
      </c>
    </row>
    <row r="20" spans="1:13" ht="18" x14ac:dyDescent="0.25">
      <c r="A20" s="30" t="s">
        <v>25</v>
      </c>
      <c r="B20" s="34" t="s">
        <v>48</v>
      </c>
      <c r="C20" s="21">
        <v>0</v>
      </c>
      <c r="D20" s="21">
        <v>0</v>
      </c>
      <c r="E20" s="22">
        <v>0</v>
      </c>
      <c r="F20" s="37" t="e">
        <f t="shared" si="4"/>
        <v>#DIV/0!</v>
      </c>
      <c r="G20" s="37">
        <v>0</v>
      </c>
      <c r="H20" s="39">
        <v>0</v>
      </c>
      <c r="I20" s="37" t="e">
        <f t="shared" si="8"/>
        <v>#DIV/0!</v>
      </c>
      <c r="J20" s="42">
        <v>0</v>
      </c>
      <c r="K20" s="39">
        <v>0</v>
      </c>
      <c r="L20" s="37" t="e">
        <f t="shared" si="9"/>
        <v>#DIV/0!</v>
      </c>
      <c r="M20" s="37">
        <v>0</v>
      </c>
    </row>
    <row r="21" spans="1:13" ht="35.4" customHeight="1" x14ac:dyDescent="0.25">
      <c r="A21" s="31" t="s">
        <v>30</v>
      </c>
      <c r="B21" s="34" t="s">
        <v>49</v>
      </c>
      <c r="C21" s="21">
        <v>0</v>
      </c>
      <c r="D21" s="21">
        <v>0</v>
      </c>
      <c r="E21" s="22">
        <v>0</v>
      </c>
      <c r="F21" s="37" t="e">
        <f t="shared" si="4"/>
        <v>#DIV/0!</v>
      </c>
      <c r="G21" s="37">
        <v>0</v>
      </c>
      <c r="H21" s="39">
        <v>0</v>
      </c>
      <c r="I21" s="37" t="e">
        <f t="shared" si="8"/>
        <v>#DIV/0!</v>
      </c>
      <c r="J21" s="42">
        <v>0</v>
      </c>
      <c r="K21" s="39">
        <v>0</v>
      </c>
      <c r="L21" s="37" t="e">
        <f t="shared" si="9"/>
        <v>#DIV/0!</v>
      </c>
      <c r="M21" s="37">
        <v>0</v>
      </c>
    </row>
    <row r="22" spans="1:13" ht="24.6" customHeight="1" x14ac:dyDescent="0.25">
      <c r="A22" s="30" t="s">
        <v>24</v>
      </c>
      <c r="B22" s="34" t="s">
        <v>29</v>
      </c>
      <c r="C22" s="21">
        <v>0</v>
      </c>
      <c r="D22" s="21">
        <v>0</v>
      </c>
      <c r="E22" s="22">
        <v>0</v>
      </c>
      <c r="F22" s="37" t="e">
        <f t="shared" si="4"/>
        <v>#DIV/0!</v>
      </c>
      <c r="G22" s="37">
        <v>0</v>
      </c>
      <c r="H22" s="39">
        <v>0</v>
      </c>
      <c r="I22" s="37" t="e">
        <f t="shared" si="8"/>
        <v>#DIV/0!</v>
      </c>
      <c r="J22" s="42">
        <v>0</v>
      </c>
      <c r="K22" s="39">
        <v>0</v>
      </c>
      <c r="L22" s="37" t="e">
        <f t="shared" si="9"/>
        <v>#DIV/0!</v>
      </c>
      <c r="M22" s="37">
        <v>0</v>
      </c>
    </row>
    <row r="23" spans="1:13" ht="73.5" customHeight="1" x14ac:dyDescent="0.25">
      <c r="A23" s="30" t="s">
        <v>34</v>
      </c>
      <c r="B23" s="34" t="s">
        <v>35</v>
      </c>
      <c r="C23" s="21">
        <v>-2107453.2799999998</v>
      </c>
      <c r="D23" s="21">
        <v>0</v>
      </c>
      <c r="E23" s="22">
        <v>0</v>
      </c>
      <c r="F23" s="37">
        <v>0</v>
      </c>
      <c r="G23" s="37">
        <v>0</v>
      </c>
      <c r="H23" s="39">
        <v>0</v>
      </c>
      <c r="I23" s="37">
        <v>0</v>
      </c>
      <c r="J23" s="42">
        <v>0</v>
      </c>
      <c r="K23" s="39">
        <v>0</v>
      </c>
      <c r="L23" s="37">
        <v>0</v>
      </c>
      <c r="M23" s="37">
        <v>0</v>
      </c>
    </row>
    <row r="24" spans="1:13" ht="17.399999999999999" x14ac:dyDescent="0.25">
      <c r="A24" s="44" t="s">
        <v>9</v>
      </c>
      <c r="B24" s="44"/>
      <c r="C24" s="14">
        <f>SUM(C4,C16)</f>
        <v>61419393.289999999</v>
      </c>
      <c r="D24" s="14">
        <f>SUM(D4,D16)</f>
        <v>57390955.420000002</v>
      </c>
      <c r="E24" s="14">
        <f>SUM(E4,E16)</f>
        <v>48342005.619999997</v>
      </c>
      <c r="F24" s="36">
        <f t="shared" si="4"/>
        <v>0.78708048110710993</v>
      </c>
      <c r="G24" s="36">
        <f t="shared" si="5"/>
        <v>0.84232794638497055</v>
      </c>
      <c r="H24" s="40">
        <f>SUM(H4,H16)</f>
        <v>43857697.509999998</v>
      </c>
      <c r="I24" s="36">
        <f t="shared" si="8"/>
        <v>0.71406920779760763</v>
      </c>
      <c r="J24" s="41">
        <f>H24/D24</f>
        <v>0.7641917997189529</v>
      </c>
      <c r="K24" s="40">
        <f>SUM(K4,K16)</f>
        <v>37930939.010000005</v>
      </c>
      <c r="L24" s="36">
        <f>K24/C24</f>
        <v>0.61757267498400592</v>
      </c>
      <c r="M24" s="36">
        <f>K24/D24</f>
        <v>0.66092189496433384</v>
      </c>
    </row>
    <row r="26" spans="1:13" x14ac:dyDescent="0.25">
      <c r="C26" s="17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x14ac:dyDescent="0.25">
      <c r="F27" s="12"/>
      <c r="G27" s="12"/>
      <c r="H27" s="12"/>
      <c r="I27" s="12"/>
      <c r="J27" s="12"/>
      <c r="K27" s="12"/>
    </row>
    <row r="28" spans="1:13" x14ac:dyDescent="0.25">
      <c r="C28" s="17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17.399999999999999" x14ac:dyDescent="0.25">
      <c r="C29" s="17"/>
      <c r="D29" s="7"/>
    </row>
    <row r="30" spans="1:13" x14ac:dyDescent="0.25">
      <c r="D30" s="8"/>
    </row>
    <row r="31" spans="1:13" ht="17.399999999999999" x14ac:dyDescent="0.25">
      <c r="D31" s="7"/>
    </row>
    <row r="32" spans="1:13" x14ac:dyDescent="0.25">
      <c r="D32" s="8"/>
    </row>
    <row r="33" spans="4:4" ht="18" x14ac:dyDescent="0.35">
      <c r="D33" s="9"/>
    </row>
    <row r="34" spans="4:4" x14ac:dyDescent="0.25">
      <c r="D34" s="8"/>
    </row>
    <row r="35" spans="4:4" ht="17.399999999999999" x14ac:dyDescent="0.25">
      <c r="D35" s="7"/>
    </row>
    <row r="36" spans="4:4" x14ac:dyDescent="0.25">
      <c r="D36" s="8"/>
    </row>
    <row r="37" spans="4:4" ht="17.399999999999999" x14ac:dyDescent="0.25">
      <c r="D37" s="7"/>
    </row>
    <row r="38" spans="4:4" x14ac:dyDescent="0.25">
      <c r="D38" s="8"/>
    </row>
  </sheetData>
  <mergeCells count="2">
    <mergeCell ref="A24:B24"/>
    <mergeCell ref="A1:M1"/>
  </mergeCells>
  <pageMargins left="0.39370078740157483" right="0" top="0.98425196850393704" bottom="0.59055118110236227" header="0" footer="0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Самарина</dc:creator>
  <cp:lastModifiedBy>user</cp:lastModifiedBy>
  <cp:lastPrinted>2022-11-09T10:16:18Z</cp:lastPrinted>
  <dcterms:created xsi:type="dcterms:W3CDTF">2014-03-24T07:39:29Z</dcterms:created>
  <dcterms:modified xsi:type="dcterms:W3CDTF">2023-12-13T06:31:02Z</dcterms:modified>
</cp:coreProperties>
</file>