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2" i="1"/>
  <c r="I14" i="1"/>
  <c r="I16" i="1"/>
  <c r="I17" i="1"/>
  <c r="I19" i="1"/>
  <c r="I20" i="1"/>
  <c r="I21" i="1"/>
  <c r="I23" i="1"/>
  <c r="I25" i="1"/>
  <c r="I26" i="1"/>
  <c r="I28" i="1"/>
  <c r="I29" i="1"/>
  <c r="G6" i="1"/>
  <c r="G7" i="1"/>
  <c r="G8" i="1"/>
  <c r="G10" i="1"/>
  <c r="G12" i="1"/>
  <c r="G14" i="1"/>
  <c r="G16" i="1"/>
  <c r="G17" i="1"/>
  <c r="G19" i="1"/>
  <c r="G20" i="1"/>
  <c r="G21" i="1"/>
  <c r="G23" i="1"/>
  <c r="G25" i="1"/>
  <c r="G26" i="1"/>
  <c r="G28" i="1"/>
  <c r="G29" i="1"/>
  <c r="F6" i="1"/>
  <c r="F7" i="1"/>
  <c r="F8" i="1"/>
  <c r="F10" i="1"/>
  <c r="F12" i="1"/>
  <c r="F14" i="1"/>
  <c r="F16" i="1"/>
  <c r="F17" i="1"/>
  <c r="F19" i="1"/>
  <c r="F20" i="1"/>
  <c r="F21" i="1"/>
  <c r="F23" i="1"/>
  <c r="F25" i="1"/>
  <c r="F26" i="1"/>
  <c r="F28" i="1"/>
  <c r="F29" i="1"/>
  <c r="C27" i="1"/>
  <c r="G27" i="1" s="1"/>
  <c r="C24" i="1"/>
  <c r="G24" i="1" s="1"/>
  <c r="C22" i="1"/>
  <c r="G22" i="1" s="1"/>
  <c r="C18" i="1"/>
  <c r="G18" i="1" s="1"/>
  <c r="C15" i="1"/>
  <c r="G15" i="1" s="1"/>
  <c r="C13" i="1"/>
  <c r="G13" i="1" s="1"/>
  <c r="C11" i="1"/>
  <c r="G11" i="1" s="1"/>
  <c r="C5" i="1"/>
  <c r="G5" i="1" s="1"/>
  <c r="C30" i="1" l="1"/>
  <c r="G30" i="1" s="1"/>
  <c r="H29" i="1"/>
  <c r="H28" i="1"/>
  <c r="D27" i="1"/>
  <c r="H26" i="1"/>
  <c r="H25" i="1"/>
  <c r="D24" i="1"/>
  <c r="H23" i="1"/>
  <c r="D22" i="1"/>
  <c r="H21" i="1"/>
  <c r="H20" i="1"/>
  <c r="H19" i="1"/>
  <c r="D18" i="1"/>
  <c r="H17" i="1"/>
  <c r="H16" i="1"/>
  <c r="D15" i="1"/>
  <c r="H14" i="1"/>
  <c r="D13" i="1"/>
  <c r="H12" i="1"/>
  <c r="D11" i="1"/>
  <c r="H10" i="1"/>
  <c r="H9" i="1"/>
  <c r="H8" i="1"/>
  <c r="H7" i="1"/>
  <c r="H6" i="1"/>
  <c r="D5" i="1"/>
  <c r="H27" i="1" l="1"/>
  <c r="I27" i="1"/>
  <c r="F27" i="1"/>
  <c r="H11" i="1"/>
  <c r="I11" i="1"/>
  <c r="F11" i="1"/>
  <c r="H24" i="1"/>
  <c r="F24" i="1"/>
  <c r="I24" i="1"/>
  <c r="I5" i="1"/>
  <c r="F5" i="1"/>
  <c r="H15" i="1"/>
  <c r="I15" i="1"/>
  <c r="F15" i="1"/>
  <c r="H13" i="1"/>
  <c r="F13" i="1"/>
  <c r="I13" i="1"/>
  <c r="H18" i="1"/>
  <c r="I18" i="1"/>
  <c r="F18" i="1"/>
  <c r="H22" i="1"/>
  <c r="I22" i="1"/>
  <c r="F22" i="1"/>
  <c r="D30" i="1"/>
  <c r="H5" i="1"/>
  <c r="H30" i="1" l="1"/>
  <c r="I30" i="1"/>
  <c r="F30" i="1"/>
</calcChain>
</file>

<file path=xl/sharedStrings.xml><?xml version="1.0" encoding="utf-8"?>
<sst xmlns="http://schemas.openxmlformats.org/spreadsheetml/2006/main" count="61" uniqueCount="61">
  <si>
    <t>Наименование</t>
  </si>
  <si>
    <t>Раздел/подраздел</t>
  </si>
  <si>
    <t>План</t>
  </si>
  <si>
    <t>Исполнено</t>
  </si>
  <si>
    <t>за 2020 год, руб.</t>
  </si>
  <si>
    <t>Процент исполнения</t>
  </si>
  <si>
    <t>Отклонение фактических значений показателей расходов от уточненных плановых значений</t>
  </si>
  <si>
    <t>Первоначальный план к уточненному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</si>
  <si>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</si>
  <si>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</si>
  <si>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</si>
  <si>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</si>
  <si>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</si>
  <si>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</si>
  <si>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0105</t>
  </si>
  <si>
    <t>Судебная система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</si>
  <si>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</si>
  <si>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</si>
  <si>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</si>
  <si>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</si>
  <si>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</si>
  <si>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</si>
  <si>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</si>
  <si>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</si>
  <si>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</si>
  <si>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</si>
  <si>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</si>
  <si>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</si>
  <si>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</si>
  <si>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</si>
  <si>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</si>
  <si>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</si>
  <si>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</si>
  <si>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</si>
  <si>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</si>
  <si>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</si>
  <si>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</si>
  <si>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</si>
  <si>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</si>
  <si>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</si>
  <si>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</si>
  <si>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</si>
  <si>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</si>
  <si>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</si>
  <si>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</si>
  <si>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</si>
  <si>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</si>
  <si>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</si>
  <si>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</si>
  <si>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</si>
  <si>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</si>
  <si>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</si>
  <si>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</si>
  <si>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</si>
  <si>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</si>
  <si>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ВСЕГО:</t>
  </si>
  <si>
    <t>Расходы бюджета Палехского городского поселения по разделам и подразделам классификации расходов бюджетов в 2020 году</t>
  </si>
  <si>
    <t>Утверждено на 2020 год (№ 78 от 25.12.2019 в первоначальной редакции), руб.</t>
  </si>
  <si>
    <t>Утверждено на 2020 год (№ 78 в редакции от 22.12.2020 № 68), руб.</t>
  </si>
  <si>
    <t>к уточненному плану</t>
  </si>
  <si>
    <t>к первоначальному  плану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</si>
</sst>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/>
      <right/>
      <top style="medium">
        <color rgb="FFEFEFEF"/>
      </top>
      <bottom style="medium">
        <color rgb="FFEFEFE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/>
      <diagonal/>
    </border>
    <border>
      <left/>
      <right/>
      <top style="medium">
        <color rgb="FFEFEFEF"/>
      </top>
      <bottom/>
      <diagonal/>
    </border>
    <border>
      <left/>
      <right style="medium">
        <color rgb="FFEFEFEF"/>
      </right>
      <top style="medium">
        <color rgb="FFEFEFEF"/>
      </top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 wrapText="1"/>
    </xf>
    <xf numFmtId="2" fontId="3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4" fillId="0" borderId="3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left" wrapText="1"/>
    </xf>
    <xf numFmtId="0" fontId="1" fillId="0" borderId="8" xfId="0" applyFont="1" applyBorder="1" applyAlignment="1">
      <alignment horizontal="justify" vertical="center" wrapText="1"/>
    </xf>
    <xf numFmtId="49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J6" sqref="J6"/>
    </sheetView>
  </sheetViews>
  <sheetFormatPr defaultRowHeight="14.4" x14ac:dyDescent="0.3"/>
  <cols>
    <col min="1" max="1" width="21.33203125" customWidth="1"/>
    <col min="3" max="3" width="15.109375" customWidth="1"/>
    <col min="4" max="4" width="13.33203125" customWidth="1"/>
    <col min="5" max="5" width="14.109375" customWidth="1"/>
    <col min="6" max="6" width="11.44140625" customWidth="1"/>
    <col min="7" max="7" width="10.5546875" customWidth="1"/>
    <col min="8" max="8" width="7.6640625" customWidth="1"/>
    <col min="9" max="9" width="14.5546875" customWidth="1"/>
    <col min="11" max="11" width="14.88671875" customWidth="1"/>
    <col min="12" max="12" width="16.5546875" customWidth="1"/>
  </cols>
  <sheetData>
    <row r="1" spans="1:9" ht="31.2" customHeight="1" thickBot="1" x14ac:dyDescent="0.35">
      <c r="A1" s="12" t="s">
        <v>56</v>
      </c>
      <c r="B1" s="13"/>
      <c r="C1" s="13"/>
      <c r="D1" s="13"/>
      <c r="E1" s="13"/>
      <c r="F1" s="13"/>
      <c r="G1" s="13"/>
      <c r="H1" s="13"/>
      <c r="I1" s="13"/>
    </row>
    <row r="2" spans="1:9" x14ac:dyDescent="0.3">
      <c r="A2" s="18"/>
      <c r="B2" s="19"/>
      <c r="C2" s="20"/>
      <c r="D2" s="21"/>
      <c r="E2" s="21"/>
      <c r="F2" s="21"/>
      <c r="G2" s="21"/>
      <c r="H2" s="21"/>
      <c r="I2" s="21"/>
    </row>
    <row r="3" spans="1:9" ht="26.4" x14ac:dyDescent="0.3">
      <c r="A3" s="28" t="s">
        <v>0</v>
      </c>
      <c r="B3" s="29" t="s">
        <v>1</v>
      </c>
      <c r="C3" s="28" t="s">
        <v>2</v>
      </c>
      <c r="D3" s="28"/>
      <c r="E3" s="29" t="s">
        <v>3</v>
      </c>
      <c r="F3" s="29"/>
      <c r="G3" s="28" t="s">
        <v>5</v>
      </c>
      <c r="H3" s="28"/>
      <c r="I3" s="28" t="s">
        <v>6</v>
      </c>
    </row>
    <row r="4" spans="1:9" ht="72" customHeight="1" x14ac:dyDescent="0.3">
      <c r="A4" s="28"/>
      <c r="B4" s="29"/>
      <c r="C4" s="29" t="s">
        <v>57</v>
      </c>
      <c r="D4" s="29" t="s">
        <v>58</v>
      </c>
      <c r="E4" s="29" t="s">
        <v>4</v>
      </c>
      <c r="F4" s="29" t="s">
        <v>7</v>
      </c>
      <c r="G4" s="29" t="s">
        <v>60</v>
      </c>
      <c r="H4" s="30" t="s">
        <v>59</v>
      </c>
      <c r="I4" s="28"/>
    </row>
    <row r="5" spans="1:9" ht="46.8" x14ac:dyDescent="0.3">
      <c r="A5" s="22" t="s">
        <v>9</v>
      </c>
      <c r="B5" s="23" t="s">
        <v>8</v>
      </c>
      <c r="C5" s="24">
        <f>SUM(C6:C10)</f>
        <v>5427612</v>
      </c>
      <c r="D5" s="24">
        <f>SUM(D6:D10)</f>
        <v>1687641.17</v>
      </c>
      <c r="E5" s="24">
        <v>1666844.65</v>
      </c>
      <c r="F5" s="25">
        <f>D5/C5*100</f>
        <v>31.09362220438749</v>
      </c>
      <c r="G5" s="25">
        <f>E5/C5*100</f>
        <v>30.710460696158826</v>
      </c>
      <c r="H5" s="26">
        <f>E5/D5*100</f>
        <v>98.767716717885008</v>
      </c>
      <c r="I5" s="27">
        <f>E5-D5</f>
        <v>-20796.520000000019</v>
      </c>
    </row>
    <row r="6" spans="1:9" ht="124.8" x14ac:dyDescent="0.3">
      <c r="A6" s="6" t="s">
        <v>11</v>
      </c>
      <c r="B6" s="5" t="s">
        <v>10</v>
      </c>
      <c r="C6" s="7">
        <v>679220</v>
      </c>
      <c r="D6" s="7">
        <v>691658.73</v>
      </c>
      <c r="E6" s="7">
        <v>676658.73</v>
      </c>
      <c r="F6" s="14">
        <f t="shared" ref="F6:F30" si="0">D6/C6*100</f>
        <v>101.8313256382321</v>
      </c>
      <c r="G6" s="14">
        <f t="shared" ref="G6:G30" si="1">E6/C6*100</f>
        <v>99.622910102764934</v>
      </c>
      <c r="H6" s="8">
        <f>E6/D6*100</f>
        <v>97.831300416030317</v>
      </c>
      <c r="I6" s="15">
        <f t="shared" ref="I6:I30" si="2">E6-D6</f>
        <v>-15000</v>
      </c>
    </row>
    <row r="7" spans="1:9" ht="156" x14ac:dyDescent="0.3">
      <c r="A7" s="6" t="s">
        <v>13</v>
      </c>
      <c r="B7" s="5" t="s">
        <v>12</v>
      </c>
      <c r="C7" s="7">
        <v>513542</v>
      </c>
      <c r="D7" s="7">
        <v>625327.43999999994</v>
      </c>
      <c r="E7" s="7">
        <v>620232.92000000004</v>
      </c>
      <c r="F7" s="14">
        <f t="shared" si="0"/>
        <v>121.76753605352629</v>
      </c>
      <c r="G7" s="14">
        <f t="shared" si="1"/>
        <v>120.77550034855962</v>
      </c>
      <c r="H7" s="8">
        <f>E7/D7*100</f>
        <v>99.185303622690867</v>
      </c>
      <c r="I7" s="15">
        <f t="shared" si="2"/>
        <v>-5094.5199999999022</v>
      </c>
    </row>
    <row r="8" spans="1:9" ht="15.6" x14ac:dyDescent="0.3">
      <c r="A8" s="6" t="s">
        <v>15</v>
      </c>
      <c r="B8" s="5" t="s">
        <v>14</v>
      </c>
      <c r="C8" s="7">
        <v>300050</v>
      </c>
      <c r="D8" s="7">
        <v>5855</v>
      </c>
      <c r="E8" s="7">
        <v>5855</v>
      </c>
      <c r="F8" s="14">
        <f t="shared" si="0"/>
        <v>1.9513414430928178</v>
      </c>
      <c r="G8" s="14">
        <f t="shared" si="1"/>
        <v>1.9513414430928178</v>
      </c>
      <c r="H8" s="8">
        <f>E8/D8*100</f>
        <v>100</v>
      </c>
      <c r="I8" s="15">
        <f t="shared" si="2"/>
        <v>0</v>
      </c>
    </row>
    <row r="9" spans="1:9" ht="46.8" x14ac:dyDescent="0.3">
      <c r="A9" s="6" t="s">
        <v>17</v>
      </c>
      <c r="B9" s="5" t="s">
        <v>16</v>
      </c>
      <c r="C9" s="7">
        <v>0</v>
      </c>
      <c r="D9" s="7">
        <v>350000</v>
      </c>
      <c r="E9" s="7">
        <v>350000</v>
      </c>
      <c r="F9" s="14"/>
      <c r="G9" s="14"/>
      <c r="H9" s="8">
        <f>E9/D9*100</f>
        <v>100</v>
      </c>
      <c r="I9" s="15">
        <f t="shared" si="2"/>
        <v>0</v>
      </c>
    </row>
    <row r="10" spans="1:9" ht="46.8" x14ac:dyDescent="0.3">
      <c r="A10" s="6" t="s">
        <v>19</v>
      </c>
      <c r="B10" s="5" t="s">
        <v>18</v>
      </c>
      <c r="C10" s="7">
        <v>3934800</v>
      </c>
      <c r="D10" s="7">
        <v>14800</v>
      </c>
      <c r="E10" s="7">
        <v>14098</v>
      </c>
      <c r="F10" s="14">
        <f t="shared" si="0"/>
        <v>0.37613093422791505</v>
      </c>
      <c r="G10" s="14">
        <f t="shared" si="1"/>
        <v>0.35829012910440172</v>
      </c>
      <c r="H10" s="8">
        <f>E10/D10*100</f>
        <v>95.256756756756758</v>
      </c>
      <c r="I10" s="15">
        <f t="shared" si="2"/>
        <v>-702</v>
      </c>
    </row>
    <row r="11" spans="1:9" ht="31.2" x14ac:dyDescent="0.3">
      <c r="A11" s="2" t="s">
        <v>21</v>
      </c>
      <c r="B11" s="1" t="s">
        <v>20</v>
      </c>
      <c r="C11" s="3">
        <f>C12</f>
        <v>200550</v>
      </c>
      <c r="D11" s="3">
        <f>D12</f>
        <v>225500</v>
      </c>
      <c r="E11" s="3">
        <v>225500</v>
      </c>
      <c r="F11" s="16">
        <f t="shared" si="0"/>
        <v>112.44078783345799</v>
      </c>
      <c r="G11" s="16">
        <f t="shared" si="1"/>
        <v>112.44078783345799</v>
      </c>
      <c r="H11" s="4">
        <f>E11/D11*100</f>
        <v>100</v>
      </c>
      <c r="I11" s="17">
        <f t="shared" si="2"/>
        <v>0</v>
      </c>
    </row>
    <row r="12" spans="1:9" ht="109.2" x14ac:dyDescent="0.3">
      <c r="A12" s="6" t="s">
        <v>23</v>
      </c>
      <c r="B12" s="5" t="s">
        <v>22</v>
      </c>
      <c r="C12" s="7">
        <v>200550</v>
      </c>
      <c r="D12" s="7">
        <v>225500</v>
      </c>
      <c r="E12" s="7">
        <v>225500</v>
      </c>
      <c r="F12" s="14">
        <f t="shared" si="0"/>
        <v>112.44078783345799</v>
      </c>
      <c r="G12" s="14">
        <f t="shared" si="1"/>
        <v>112.44078783345799</v>
      </c>
      <c r="H12" s="8">
        <f>E12/D12*100</f>
        <v>100</v>
      </c>
      <c r="I12" s="15">
        <f t="shared" si="2"/>
        <v>0</v>
      </c>
    </row>
    <row r="13" spans="1:9" ht="93.6" x14ac:dyDescent="0.3">
      <c r="A13" s="2" t="s">
        <v>25</v>
      </c>
      <c r="B13" s="1" t="s">
        <v>24</v>
      </c>
      <c r="C13" s="3">
        <f>SUM(C14:C14)</f>
        <v>1404920</v>
      </c>
      <c r="D13" s="3">
        <f>SUM(D14:D14)</f>
        <v>551982.88</v>
      </c>
      <c r="E13" s="3">
        <v>244349.5</v>
      </c>
      <c r="F13" s="16">
        <f t="shared" si="0"/>
        <v>39.289274834154256</v>
      </c>
      <c r="G13" s="16">
        <f t="shared" si="1"/>
        <v>17.392413802921165</v>
      </c>
      <c r="H13" s="4">
        <f>E13/D13*100</f>
        <v>44.267586704863021</v>
      </c>
      <c r="I13" s="17">
        <f t="shared" si="2"/>
        <v>-307633.38</v>
      </c>
    </row>
    <row r="14" spans="1:9" ht="140.4" x14ac:dyDescent="0.3">
      <c r="A14" s="6" t="s">
        <v>27</v>
      </c>
      <c r="B14" s="5" t="s">
        <v>26</v>
      </c>
      <c r="C14" s="7">
        <v>1404920</v>
      </c>
      <c r="D14" s="7">
        <v>551982.88</v>
      </c>
      <c r="E14" s="7">
        <v>244349.5</v>
      </c>
      <c r="F14" s="14">
        <f t="shared" si="0"/>
        <v>39.289274834154256</v>
      </c>
      <c r="G14" s="14">
        <f t="shared" si="1"/>
        <v>17.392413802921165</v>
      </c>
      <c r="H14" s="8">
        <f>E14/D14*100</f>
        <v>44.267586704863021</v>
      </c>
      <c r="I14" s="15">
        <f t="shared" si="2"/>
        <v>-307633.38</v>
      </c>
    </row>
    <row r="15" spans="1:9" ht="31.2" x14ac:dyDescent="0.3">
      <c r="A15" s="2" t="s">
        <v>29</v>
      </c>
      <c r="B15" s="1" t="s">
        <v>28</v>
      </c>
      <c r="C15" s="3">
        <f>SUM(C16:C17)</f>
        <v>6554000</v>
      </c>
      <c r="D15" s="3">
        <f>SUM(D16:D17)</f>
        <v>6715367.5999999996</v>
      </c>
      <c r="E15" s="3">
        <v>6641231.3600000003</v>
      </c>
      <c r="F15" s="16">
        <f t="shared" si="0"/>
        <v>102.46212389380531</v>
      </c>
      <c r="G15" s="16">
        <f t="shared" si="1"/>
        <v>101.33096368629846</v>
      </c>
      <c r="H15" s="4">
        <f>E15/D15*100</f>
        <v>98.89602112027346</v>
      </c>
      <c r="I15" s="17">
        <f t="shared" si="2"/>
        <v>-74136.239999999292</v>
      </c>
    </row>
    <row r="16" spans="1:9" ht="31.2" x14ac:dyDescent="0.3">
      <c r="A16" s="6" t="s">
        <v>31</v>
      </c>
      <c r="B16" s="5" t="s">
        <v>30</v>
      </c>
      <c r="C16" s="7">
        <v>6474000</v>
      </c>
      <c r="D16" s="7">
        <v>6620247.5999999996</v>
      </c>
      <c r="E16" s="7">
        <v>6555111.3600000003</v>
      </c>
      <c r="F16" s="14">
        <f t="shared" si="0"/>
        <v>102.25899907321593</v>
      </c>
      <c r="G16" s="14">
        <f t="shared" si="1"/>
        <v>101.25287859128824</v>
      </c>
      <c r="H16" s="8">
        <f>E16/D16*100</f>
        <v>99.016105681606234</v>
      </c>
      <c r="I16" s="15">
        <f t="shared" si="2"/>
        <v>-65136.239999999292</v>
      </c>
    </row>
    <row r="17" spans="1:9" ht="62.4" x14ac:dyDescent="0.3">
      <c r="A17" s="6" t="s">
        <v>33</v>
      </c>
      <c r="B17" s="5" t="s">
        <v>32</v>
      </c>
      <c r="C17" s="7">
        <v>80000</v>
      </c>
      <c r="D17" s="7">
        <v>95120</v>
      </c>
      <c r="E17" s="7">
        <v>86120</v>
      </c>
      <c r="F17" s="14">
        <f t="shared" si="0"/>
        <v>118.9</v>
      </c>
      <c r="G17" s="14">
        <f t="shared" si="1"/>
        <v>107.65</v>
      </c>
      <c r="H17" s="8">
        <f>E17/D17*100</f>
        <v>90.538267451640024</v>
      </c>
      <c r="I17" s="15">
        <f t="shared" si="2"/>
        <v>-9000</v>
      </c>
    </row>
    <row r="18" spans="1:9" ht="46.8" x14ac:dyDescent="0.3">
      <c r="A18" s="2" t="s">
        <v>35</v>
      </c>
      <c r="B18" s="1" t="s">
        <v>34</v>
      </c>
      <c r="C18" s="3">
        <f>SUM(C19:C21)</f>
        <v>5951288.8799999999</v>
      </c>
      <c r="D18" s="3">
        <f>SUM(D19:D21)</f>
        <v>13996212.279999999</v>
      </c>
      <c r="E18" s="3">
        <v>13677437.75</v>
      </c>
      <c r="F18" s="16">
        <f t="shared" si="0"/>
        <v>235.17951425675037</v>
      </c>
      <c r="G18" s="16">
        <f t="shared" si="1"/>
        <v>229.82311942484634</v>
      </c>
      <c r="H18" s="4">
        <f>E18/D18*100</f>
        <v>97.722422869682291</v>
      </c>
      <c r="I18" s="17">
        <f t="shared" si="2"/>
        <v>-318774.52999999933</v>
      </c>
    </row>
    <row r="19" spans="1:9" ht="31.2" x14ac:dyDescent="0.3">
      <c r="A19" s="6" t="s">
        <v>37</v>
      </c>
      <c r="B19" s="1" t="s">
        <v>36</v>
      </c>
      <c r="C19" s="7">
        <v>764500</v>
      </c>
      <c r="D19" s="7">
        <v>833061.16</v>
      </c>
      <c r="E19" s="7">
        <v>789169.14</v>
      </c>
      <c r="F19" s="14">
        <f t="shared" si="0"/>
        <v>108.96810464355788</v>
      </c>
      <c r="G19" s="14">
        <f t="shared" si="1"/>
        <v>103.22683322432964</v>
      </c>
      <c r="H19" s="8">
        <f>E19/D19*100</f>
        <v>94.731236779782165</v>
      </c>
      <c r="I19" s="15">
        <f t="shared" si="2"/>
        <v>-43892.020000000019</v>
      </c>
    </row>
    <row r="20" spans="1:9" ht="31.2" x14ac:dyDescent="0.3">
      <c r="A20" s="6" t="s">
        <v>39</v>
      </c>
      <c r="B20" s="5" t="s">
        <v>38</v>
      </c>
      <c r="C20" s="7">
        <v>160000</v>
      </c>
      <c r="D20" s="7">
        <v>1393062.52</v>
      </c>
      <c r="E20" s="7">
        <v>1389859.94</v>
      </c>
      <c r="F20" s="14">
        <f t="shared" si="0"/>
        <v>870.66407500000003</v>
      </c>
      <c r="G20" s="14">
        <f t="shared" si="1"/>
        <v>868.66246250000006</v>
      </c>
      <c r="H20" s="8">
        <f>E20/D20*100</f>
        <v>99.770105077552444</v>
      </c>
      <c r="I20" s="15">
        <f t="shared" si="2"/>
        <v>-3202.5800000000745</v>
      </c>
    </row>
    <row r="21" spans="1:9" ht="15.6" x14ac:dyDescent="0.3">
      <c r="A21" s="6" t="s">
        <v>41</v>
      </c>
      <c r="B21" s="5" t="s">
        <v>40</v>
      </c>
      <c r="C21" s="7">
        <v>5026788.88</v>
      </c>
      <c r="D21" s="7">
        <v>11770088.6</v>
      </c>
      <c r="E21" s="7">
        <v>11498408.67</v>
      </c>
      <c r="F21" s="14">
        <f t="shared" si="0"/>
        <v>234.14726341162751</v>
      </c>
      <c r="G21" s="14">
        <f t="shared" si="1"/>
        <v>228.74262167143172</v>
      </c>
      <c r="H21" s="8">
        <f>E21/D21*100</f>
        <v>97.691776678724409</v>
      </c>
      <c r="I21" s="15">
        <f t="shared" si="2"/>
        <v>-271679.9299999997</v>
      </c>
    </row>
    <row r="22" spans="1:9" ht="15.6" x14ac:dyDescent="0.3">
      <c r="A22" s="2" t="s">
        <v>43</v>
      </c>
      <c r="B22" s="1" t="s">
        <v>42</v>
      </c>
      <c r="C22" s="3">
        <f>SUM(C23)</f>
        <v>360400</v>
      </c>
      <c r="D22" s="3">
        <f>SUM(D23)</f>
        <v>131828.39000000001</v>
      </c>
      <c r="E22" s="3">
        <v>131827.43</v>
      </c>
      <c r="F22" s="16">
        <f t="shared" si="0"/>
        <v>36.578354605993347</v>
      </c>
      <c r="G22" s="16">
        <f t="shared" si="1"/>
        <v>36.578088235294118</v>
      </c>
      <c r="H22" s="4">
        <f>E22/D22*100</f>
        <v>99.99927178053224</v>
      </c>
      <c r="I22" s="17">
        <f t="shared" si="2"/>
        <v>-0.96000000002095476</v>
      </c>
    </row>
    <row r="23" spans="1:9" ht="31.2" x14ac:dyDescent="0.3">
      <c r="A23" s="6" t="s">
        <v>45</v>
      </c>
      <c r="B23" s="5" t="s">
        <v>44</v>
      </c>
      <c r="C23" s="7">
        <v>360400</v>
      </c>
      <c r="D23" s="7">
        <v>131828.39000000001</v>
      </c>
      <c r="E23" s="7">
        <v>131827.43</v>
      </c>
      <c r="F23" s="14">
        <f t="shared" si="0"/>
        <v>36.578354605993347</v>
      </c>
      <c r="G23" s="14">
        <f t="shared" si="1"/>
        <v>36.578088235294118</v>
      </c>
      <c r="H23" s="8">
        <f>E23/D23*100</f>
        <v>99.99927178053224</v>
      </c>
      <c r="I23" s="15">
        <f t="shared" si="2"/>
        <v>-0.96000000002095476</v>
      </c>
    </row>
    <row r="24" spans="1:9" ht="46.8" x14ac:dyDescent="0.3">
      <c r="A24" s="2" t="s">
        <v>47</v>
      </c>
      <c r="B24" s="1" t="s">
        <v>46</v>
      </c>
      <c r="C24" s="3">
        <f>SUM(C25:C26)</f>
        <v>15087148</v>
      </c>
      <c r="D24" s="3">
        <f>SUM(D25:D26)</f>
        <v>29133170.23</v>
      </c>
      <c r="E24" s="3">
        <v>28778323.050000001</v>
      </c>
      <c r="F24" s="16">
        <f t="shared" si="0"/>
        <v>193.09925394779717</v>
      </c>
      <c r="G24" s="16">
        <f t="shared" si="1"/>
        <v>190.74727078968138</v>
      </c>
      <c r="H24" s="4">
        <f>E24/D24*100</f>
        <v>98.781982265580581</v>
      </c>
      <c r="I24" s="17">
        <f t="shared" si="2"/>
        <v>-354847.1799999997</v>
      </c>
    </row>
    <row r="25" spans="1:9" ht="15.6" x14ac:dyDescent="0.3">
      <c r="A25" s="6" t="s">
        <v>49</v>
      </c>
      <c r="B25" s="5" t="s">
        <v>48</v>
      </c>
      <c r="C25" s="7">
        <v>13751550</v>
      </c>
      <c r="D25" s="7">
        <v>27797572.23</v>
      </c>
      <c r="E25" s="7">
        <v>27505680.460000001</v>
      </c>
      <c r="F25" s="14">
        <f t="shared" si="0"/>
        <v>202.1413748268377</v>
      </c>
      <c r="G25" s="14">
        <f t="shared" si="1"/>
        <v>200.01876486650599</v>
      </c>
      <c r="H25" s="8">
        <f>E25/D25*100</f>
        <v>98.949937902544661</v>
      </c>
      <c r="I25" s="15">
        <f t="shared" si="2"/>
        <v>-291891.76999999955</v>
      </c>
    </row>
    <row r="26" spans="1:9" ht="46.8" x14ac:dyDescent="0.3">
      <c r="A26" s="6" t="s">
        <v>51</v>
      </c>
      <c r="B26" s="5" t="s">
        <v>50</v>
      </c>
      <c r="C26" s="7">
        <v>1335598</v>
      </c>
      <c r="D26" s="7">
        <v>1335598</v>
      </c>
      <c r="E26" s="7">
        <v>1272642.5900000001</v>
      </c>
      <c r="F26" s="14">
        <f t="shared" si="0"/>
        <v>100</v>
      </c>
      <c r="G26" s="14">
        <f t="shared" si="1"/>
        <v>95.286350383873</v>
      </c>
      <c r="H26" s="8">
        <f>E26/D26*100</f>
        <v>95.286350383873</v>
      </c>
      <c r="I26" s="15">
        <f t="shared" si="2"/>
        <v>-62955.409999999916</v>
      </c>
    </row>
    <row r="27" spans="1:9" ht="31.2" x14ac:dyDescent="0.3">
      <c r="A27" s="2" t="s">
        <v>52</v>
      </c>
      <c r="B27" s="9">
        <v>1000</v>
      </c>
      <c r="C27" s="3">
        <f>SUM(C28:C29)</f>
        <v>486000</v>
      </c>
      <c r="D27" s="3">
        <f>SUM(D28:D29)</f>
        <v>2576319.08</v>
      </c>
      <c r="E27" s="3">
        <v>1887449.23</v>
      </c>
      <c r="F27" s="16">
        <f t="shared" si="0"/>
        <v>530.10680658436206</v>
      </c>
      <c r="G27" s="16">
        <f t="shared" si="1"/>
        <v>388.3640390946502</v>
      </c>
      <c r="H27" s="4">
        <f>E27/D27*100</f>
        <v>73.261470003940659</v>
      </c>
      <c r="I27" s="17">
        <f t="shared" si="2"/>
        <v>-688869.85000000009</v>
      </c>
    </row>
    <row r="28" spans="1:9" ht="31.2" x14ac:dyDescent="0.3">
      <c r="A28" s="6" t="s">
        <v>53</v>
      </c>
      <c r="B28" s="10">
        <v>1001</v>
      </c>
      <c r="C28" s="7">
        <v>36000</v>
      </c>
      <c r="D28" s="7">
        <v>36000</v>
      </c>
      <c r="E28" s="7">
        <v>36000</v>
      </c>
      <c r="F28" s="14">
        <f t="shared" si="0"/>
        <v>100</v>
      </c>
      <c r="G28" s="14">
        <f t="shared" si="1"/>
        <v>100</v>
      </c>
      <c r="H28" s="8">
        <f>E28/D28*100</f>
        <v>100</v>
      </c>
      <c r="I28" s="15">
        <f t="shared" si="2"/>
        <v>0</v>
      </c>
    </row>
    <row r="29" spans="1:9" ht="46.8" x14ac:dyDescent="0.3">
      <c r="A29" s="6" t="s">
        <v>54</v>
      </c>
      <c r="B29" s="10">
        <v>1003</v>
      </c>
      <c r="C29" s="7">
        <v>450000</v>
      </c>
      <c r="D29" s="7">
        <v>2540319.08</v>
      </c>
      <c r="E29" s="7">
        <v>1851449.23</v>
      </c>
      <c r="F29" s="14">
        <f t="shared" si="0"/>
        <v>564.51535111111116</v>
      </c>
      <c r="G29" s="14">
        <f t="shared" si="1"/>
        <v>411.43316222222222</v>
      </c>
      <c r="H29" s="8">
        <f>E29/D29*100</f>
        <v>72.882546313827618</v>
      </c>
      <c r="I29" s="15">
        <f t="shared" si="2"/>
        <v>-688869.85000000009</v>
      </c>
    </row>
    <row r="30" spans="1:9" ht="15.6" x14ac:dyDescent="0.3">
      <c r="A30" s="11"/>
      <c r="B30" s="11" t="s">
        <v>55</v>
      </c>
      <c r="C30" s="3">
        <f>C5+C11+C13+C15+C18+C22+C24+C27</f>
        <v>35471918.879999995</v>
      </c>
      <c r="D30" s="3">
        <f>D5+D11+D13+D15+D18+D22+D24+D27</f>
        <v>55018021.629999995</v>
      </c>
      <c r="E30" s="3">
        <v>53252962.969999999</v>
      </c>
      <c r="F30" s="16">
        <f t="shared" si="0"/>
        <v>155.10303182673496</v>
      </c>
      <c r="G30" s="16">
        <f t="shared" si="1"/>
        <v>150.12709955204997</v>
      </c>
      <c r="H30" s="4">
        <f>E30/D30*100</f>
        <v>96.791853636849865</v>
      </c>
      <c r="I30" s="17">
        <f t="shared" si="2"/>
        <v>-1765058.6599999964</v>
      </c>
    </row>
  </sheetData>
  <mergeCells count="6">
    <mergeCell ref="A1:I1"/>
    <mergeCell ref="A2:C2"/>
    <mergeCell ref="A3:A4"/>
    <mergeCell ref="C3:D3"/>
    <mergeCell ref="G3:H3"/>
    <mergeCell ref="I3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2021-07-29T10:32:22Z</dcterms:modified>
</cp:coreProperties>
</file>